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geral\Biodiesel\Data_base\Estatísticas\Site\Português\"/>
    </mc:Choice>
  </mc:AlternateContent>
  <bookViews>
    <workbookView xWindow="-120" yWindow="-120" windowWidth="21840" windowHeight="13140" activeTab="1"/>
  </bookViews>
  <sheets>
    <sheet name="venda_dieselB" sheetId="1" r:id="rId1"/>
    <sheet name="importacao_diesel" sheetId="2" r:id="rId2"/>
  </sheets>
  <calcPr calcId="152511"/>
</workbook>
</file>

<file path=xl/calcChain.xml><?xml version="1.0" encoding="utf-8"?>
<calcChain xmlns="http://schemas.openxmlformats.org/spreadsheetml/2006/main">
  <c r="Q44" i="2" l="1"/>
  <c r="Q43" i="2" l="1"/>
  <c r="Q19" i="1"/>
  <c r="Q37" i="2" l="1"/>
  <c r="Q55" i="2" s="1"/>
  <c r="Q19" i="2"/>
  <c r="P54" i="2" l="1"/>
  <c r="P53" i="2" l="1"/>
  <c r="P52" i="2"/>
  <c r="P51" i="2"/>
  <c r="P50" i="2" l="1"/>
  <c r="P49" i="2" l="1"/>
  <c r="O55" i="2" l="1"/>
  <c r="N55" i="2"/>
  <c r="M55" i="2"/>
  <c r="L55" i="2"/>
  <c r="K55" i="2"/>
  <c r="J55" i="2"/>
  <c r="I55" i="2"/>
  <c r="H55" i="2"/>
  <c r="G55" i="2"/>
  <c r="F55" i="2"/>
  <c r="E55" i="2"/>
  <c r="D55" i="2"/>
  <c r="C55" i="2"/>
  <c r="P48" i="2"/>
  <c r="P47" i="2"/>
  <c r="P46" i="2"/>
  <c r="P45" i="2"/>
  <c r="P44" i="2"/>
  <c r="P43" i="2"/>
  <c r="O54" i="2"/>
  <c r="O53" i="2"/>
  <c r="O52" i="2"/>
  <c r="O51" i="2"/>
  <c r="O50" i="2"/>
  <c r="O49" i="2"/>
  <c r="O48" i="2"/>
  <c r="O47" i="2"/>
  <c r="O46" i="2"/>
  <c r="O45" i="2"/>
  <c r="O44" i="2"/>
  <c r="O43" i="2"/>
  <c r="N54" i="2"/>
  <c r="N53" i="2"/>
  <c r="N52" i="2"/>
  <c r="N51" i="2"/>
  <c r="N50" i="2"/>
  <c r="N49" i="2"/>
  <c r="N48" i="2"/>
  <c r="N47" i="2"/>
  <c r="N46" i="2"/>
  <c r="N45" i="2"/>
  <c r="N44" i="2"/>
  <c r="N43" i="2"/>
  <c r="M54" i="2"/>
  <c r="M53" i="2"/>
  <c r="M52" i="2"/>
  <c r="M51" i="2"/>
  <c r="M50" i="2"/>
  <c r="M49" i="2"/>
  <c r="M48" i="2"/>
  <c r="M47" i="2"/>
  <c r="M46" i="2"/>
  <c r="M45" i="2"/>
  <c r="M44" i="2"/>
  <c r="M43" i="2"/>
  <c r="L54" i="2"/>
  <c r="L53" i="2"/>
  <c r="L52" i="2"/>
  <c r="L51" i="2"/>
  <c r="L50" i="2"/>
  <c r="L49" i="2"/>
  <c r="L48" i="2"/>
  <c r="L47" i="2"/>
  <c r="L46" i="2"/>
  <c r="L45" i="2"/>
  <c r="L44" i="2"/>
  <c r="L43" i="2"/>
  <c r="K54" i="2"/>
  <c r="K53" i="2"/>
  <c r="K52" i="2"/>
  <c r="K51" i="2"/>
  <c r="K50" i="2"/>
  <c r="K49" i="2"/>
  <c r="K48" i="2"/>
  <c r="K47" i="2"/>
  <c r="K46" i="2"/>
  <c r="K45" i="2"/>
  <c r="K44" i="2"/>
  <c r="K43" i="2"/>
  <c r="J54" i="2"/>
  <c r="J53" i="2"/>
  <c r="J52" i="2"/>
  <c r="J51" i="2"/>
  <c r="J50" i="2"/>
  <c r="J49" i="2"/>
  <c r="J48" i="2"/>
  <c r="J47" i="2"/>
  <c r="J46" i="2"/>
  <c r="J45" i="2"/>
  <c r="J44" i="2"/>
  <c r="J43" i="2"/>
  <c r="I54" i="2"/>
  <c r="I53" i="2"/>
  <c r="I52" i="2"/>
  <c r="I51" i="2"/>
  <c r="I50" i="2"/>
  <c r="I49" i="2"/>
  <c r="I48" i="2"/>
  <c r="I47" i="2"/>
  <c r="I46" i="2"/>
  <c r="I45" i="2"/>
  <c r="I44" i="2"/>
  <c r="I43" i="2"/>
  <c r="H54" i="2"/>
  <c r="H53" i="2"/>
  <c r="H52" i="2"/>
  <c r="H51" i="2"/>
  <c r="H50" i="2"/>
  <c r="H49" i="2"/>
  <c r="H48" i="2"/>
  <c r="H47" i="2"/>
  <c r="H46" i="2"/>
  <c r="H45" i="2"/>
  <c r="H44" i="2"/>
  <c r="H43" i="2"/>
  <c r="G54" i="2"/>
  <c r="G53" i="2"/>
  <c r="G52" i="2"/>
  <c r="G51" i="2"/>
  <c r="G50" i="2"/>
  <c r="G49" i="2"/>
  <c r="G48" i="2"/>
  <c r="G47" i="2"/>
  <c r="G46" i="2"/>
  <c r="G45" i="2"/>
  <c r="G44" i="2"/>
  <c r="G43" i="2"/>
  <c r="F54" i="2"/>
  <c r="F53" i="2"/>
  <c r="F52" i="2"/>
  <c r="F51" i="2"/>
  <c r="F50" i="2"/>
  <c r="F49" i="2"/>
  <c r="F48" i="2"/>
  <c r="F47" i="2"/>
  <c r="F46" i="2"/>
  <c r="F45" i="2"/>
  <c r="F44" i="2"/>
  <c r="F43" i="2"/>
  <c r="E54" i="2"/>
  <c r="E53" i="2"/>
  <c r="E52" i="2"/>
  <c r="E51" i="2"/>
  <c r="E50" i="2"/>
  <c r="E49" i="2"/>
  <c r="E48" i="2"/>
  <c r="E47" i="2"/>
  <c r="E46" i="2"/>
  <c r="E45" i="2"/>
  <c r="E44" i="2"/>
  <c r="E43" i="2"/>
  <c r="D54" i="2"/>
  <c r="D53" i="2"/>
  <c r="D52" i="2"/>
  <c r="D51" i="2"/>
  <c r="D50" i="2"/>
  <c r="D49" i="2"/>
  <c r="D48" i="2"/>
  <c r="D47" i="2"/>
  <c r="D46" i="2"/>
  <c r="D45" i="2"/>
  <c r="D44" i="2"/>
  <c r="D43" i="2"/>
  <c r="C54" i="2"/>
  <c r="C53" i="2"/>
  <c r="C52" i="2"/>
  <c r="C51" i="2"/>
  <c r="C50" i="2"/>
  <c r="C49" i="2"/>
  <c r="C48" i="2"/>
  <c r="C47" i="2"/>
  <c r="C46" i="2"/>
  <c r="C45" i="2"/>
  <c r="C44" i="2"/>
  <c r="C43" i="2"/>
  <c r="P37" i="2" l="1"/>
  <c r="P19" i="2"/>
  <c r="P19" i="1"/>
  <c r="P55" i="2" l="1"/>
  <c r="C3" i="2"/>
</calcChain>
</file>

<file path=xl/sharedStrings.xml><?xml version="1.0" encoding="utf-8"?>
<sst xmlns="http://schemas.openxmlformats.org/spreadsheetml/2006/main" count="72" uniqueCount="29">
  <si>
    <t>Brasil - Biodiesel</t>
  </si>
  <si>
    <t>Venda mensal, pelas distribuidoras, de diesel B (m³)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</si>
  <si>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</si>
  <si>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</si>
  <si>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</si>
  <si>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</si>
  <si>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</si>
  <si>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</si>
  <si>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</si>
  <si>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</si>
  <si>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</si>
  <si>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</si>
  <si>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</si>
  <si>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</si>
  <si>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</si>
  <si>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</si>
  <si>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r>
      <t xml:space="preserve"> Fonte/Elaboração:</t>
    </r>
    <r>
      <rPr>
        <sz val="10"/>
        <rFont val="Arial"/>
        <family val="2"/>
      </rPr>
      <t xml:space="preserve"> ANP/ABIOVE - Coordenadoria de Economia e Estatística</t>
    </r>
  </si>
  <si>
    <t xml:space="preserve"> Nota 1: Incluso biodiesel. Inclusas vendas para consumo termelétrico e aquaviário.</t>
  </si>
  <si>
    <t>Vendas, pelas distribuidoras de diesel B: Brasil</t>
  </si>
  <si>
    <t>Importações de diesel: Brasil</t>
  </si>
  <si>
    <t>Importações de diesel (m³)</t>
  </si>
  <si>
    <t>Importações de diesel (US$ FOB)</t>
  </si>
  <si>
    <r>
      <t xml:space="preserve"> Fonte/Elaboração:</t>
    </r>
    <r>
      <rPr>
        <sz val="10"/>
        <rFont val="Arial"/>
        <family val="2"/>
      </rPr>
      <t xml:space="preserve"> MDIC-SECEX/ABIOVE - Coordenadoria de Economia e Estatística</t>
    </r>
  </si>
  <si>
    <t>Participação das importações nas vendas de diesel B (%)</t>
  </si>
  <si>
    <r>
      <t xml:space="preserve"> Fonte/Elaboração:</t>
    </r>
    <r>
      <rPr>
        <sz val="10"/>
        <rFont val="Arial"/>
        <family val="2"/>
      </rPr>
      <t xml:space="preserve"> ANP, MDIC-SECEX/ABIOVE - Coordenadoria de Economia e Estatística</t>
    </r>
  </si>
  <si>
    <t>Média</t>
  </si>
  <si>
    <t xml:space="preserve"> Nota: dados preliminares sujeitos a alteração do Ministério da Economia-SECEX</t>
  </si>
  <si>
    <t xml:space="preserve"> Nota: Com base em dados disponíveis até janeiro de 2019.</t>
  </si>
  <si>
    <t>Atualizado em: 15/04/2019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</si>
</sst>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"/>
    <numFmt numFmtId="165" formatCode="0_);\(0\)"/>
    <numFmt numFmtId="166" formatCode="_(* #,##0_);_(* \(#,##0\);_(* &quot;-&quot;??_);_(@_)"/>
    <numFmt numFmtId="167" formatCode="0.0%"/>
    <numFmt numFmtId="168" formatCode="#,##0.0000"/>
    <numFmt numFmtId="169" formatCode="0.000%"/>
  </numFmts>
  <fonts count="17" x14ac:knownFonts="1">
    <font>
      <sz val="10"/>
      <color theme="1"/>
      <name val="Times New Roman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sz val="10"/>
      <color theme="1"/>
      <name val="Times New Roman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5">
    <xf numFmtId="0" fontId="0" fillId="0" borderId="0" xfId="0"/>
    <xf numFmtId="1" fontId="1" fillId="0" borderId="0" xfId="0" applyNumberFormat="1" applyFont="1" applyAlignment="1">
      <alignment horizontal="center"/>
    </xf>
    <xf numFmtId="1" fontId="3" fillId="0" borderId="0" xfId="2" applyNumberFormat="1" applyFont="1" applyAlignment="1">
      <alignment horizontal="left" indent="9"/>
    </xf>
    <xf numFmtId="0" fontId="4" fillId="0" borderId="0" xfId="0" applyFont="1" applyAlignment="1"/>
    <xf numFmtId="1" fontId="5" fillId="0" borderId="0" xfId="2" applyNumberFormat="1" applyFont="1" applyFill="1" applyAlignment="1">
      <alignment horizontal="left" vertical="center" indent="9"/>
    </xf>
    <xf numFmtId="164" fontId="5" fillId="0" borderId="0" xfId="2" applyNumberFormat="1" applyFont="1" applyFill="1" applyAlignment="1">
      <alignment horizontal="left" vertical="center" indent="9"/>
    </xf>
    <xf numFmtId="1" fontId="6" fillId="0" borderId="0" xfId="2" applyNumberFormat="1" applyFont="1" applyFill="1" applyAlignment="1">
      <alignment horizontal="left" vertical="center" indent="9"/>
    </xf>
    <xf numFmtId="0" fontId="13" fillId="0" borderId="0" xfId="0" applyFont="1"/>
    <xf numFmtId="0" fontId="14" fillId="0" borderId="0" xfId="0" applyFont="1"/>
    <xf numFmtId="165" fontId="7" fillId="2" borderId="1" xfId="2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2" xfId="0" applyFont="1" applyBorder="1" applyAlignment="1">
      <alignment horizontal="center"/>
    </xf>
    <xf numFmtId="166" fontId="8" fillId="3" borderId="3" xfId="2" applyNumberFormat="1" applyFont="1" applyFill="1" applyBorder="1" applyAlignment="1">
      <alignment horizontal="center"/>
    </xf>
    <xf numFmtId="0" fontId="2" fillId="0" borderId="0" xfId="0" applyFont="1"/>
    <xf numFmtId="2" fontId="8" fillId="0" borderId="0" xfId="2" applyNumberFormat="1" applyFont="1"/>
    <xf numFmtId="2" fontId="2" fillId="0" borderId="0" xfId="2" applyNumberFormat="1" applyFont="1"/>
    <xf numFmtId="1" fontId="9" fillId="0" borderId="0" xfId="2" applyNumberFormat="1" applyFont="1" applyAlignment="1">
      <alignment horizontal="left"/>
    </xf>
    <xf numFmtId="1" fontId="10" fillId="0" borderId="0" xfId="2" applyNumberFormat="1" applyFont="1" applyFill="1" applyAlignment="1">
      <alignment horizontal="left" vertical="center"/>
    </xf>
    <xf numFmtId="0" fontId="2" fillId="0" borderId="0" xfId="0" applyFont="1" applyFill="1"/>
    <xf numFmtId="167" fontId="2" fillId="0" borderId="0" xfId="1" applyNumberFormat="1" applyFont="1"/>
    <xf numFmtId="3" fontId="2" fillId="0" borderId="0" xfId="0" applyNumberFormat="1" applyFont="1"/>
    <xf numFmtId="167" fontId="15" fillId="0" borderId="0" xfId="1" applyNumberFormat="1" applyFont="1" applyBorder="1" applyAlignment="1">
      <alignment horizontal="right"/>
    </xf>
    <xf numFmtId="165" fontId="7" fillId="2" borderId="0" xfId="2" applyNumberFormat="1" applyFont="1" applyFill="1" applyBorder="1" applyAlignment="1">
      <alignment horizontal="center"/>
    </xf>
    <xf numFmtId="9" fontId="2" fillId="0" borderId="0" xfId="1" applyFont="1"/>
    <xf numFmtId="10" fontId="2" fillId="0" borderId="0" xfId="1" applyNumberFormat="1" applyFont="1"/>
    <xf numFmtId="3" fontId="15" fillId="0" borderId="0" xfId="1" applyNumberFormat="1" applyFont="1" applyAlignment="1">
      <alignment horizontal="right"/>
    </xf>
    <xf numFmtId="3" fontId="15" fillId="0" borderId="0" xfId="1" applyNumberFormat="1" applyFont="1" applyBorder="1" applyAlignment="1">
      <alignment horizontal="right"/>
    </xf>
    <xf numFmtId="3" fontId="15" fillId="0" borderId="2" xfId="1" applyNumberFormat="1" applyFont="1" applyBorder="1" applyAlignment="1">
      <alignment horizontal="right"/>
    </xf>
    <xf numFmtId="3" fontId="8" fillId="3" borderId="3" xfId="2" applyNumberFormat="1" applyFont="1" applyFill="1" applyBorder="1" applyAlignment="1">
      <alignment horizontal="right"/>
    </xf>
    <xf numFmtId="9" fontId="15" fillId="0" borderId="0" xfId="1" applyFont="1" applyAlignment="1">
      <alignment horizontal="right"/>
    </xf>
    <xf numFmtId="9" fontId="15" fillId="0" borderId="0" xfId="1" applyFont="1" applyBorder="1" applyAlignment="1">
      <alignment horizontal="right"/>
    </xf>
    <xf numFmtId="9" fontId="15" fillId="0" borderId="0" xfId="1" applyNumberFormat="1" applyFont="1" applyBorder="1" applyAlignment="1">
      <alignment horizontal="right"/>
    </xf>
    <xf numFmtId="9" fontId="15" fillId="0" borderId="2" xfId="1" applyFont="1" applyBorder="1" applyAlignment="1">
      <alignment horizontal="right"/>
    </xf>
    <xf numFmtId="9" fontId="8" fillId="3" borderId="3" xfId="1" applyFont="1" applyFill="1" applyBorder="1" applyAlignment="1">
      <alignment horizontal="right"/>
    </xf>
    <xf numFmtId="9" fontId="8" fillId="3" borderId="3" xfId="1" applyNumberFormat="1" applyFont="1" applyFill="1" applyBorder="1" applyAlignment="1">
      <alignment horizontal="right"/>
    </xf>
    <xf numFmtId="3" fontId="4" fillId="0" borderId="0" xfId="0" applyNumberFormat="1" applyFont="1" applyAlignment="1"/>
    <xf numFmtId="165" fontId="7" fillId="2" borderId="4" xfId="2" applyNumberFormat="1" applyFont="1" applyFill="1" applyBorder="1" applyAlignment="1">
      <alignment horizontal="center"/>
    </xf>
    <xf numFmtId="165" fontId="7" fillId="2" borderId="5" xfId="2" applyNumberFormat="1" applyFont="1" applyFill="1" applyBorder="1" applyAlignment="1">
      <alignment horizontal="center"/>
    </xf>
    <xf numFmtId="168" fontId="2" fillId="0" borderId="0" xfId="0" applyNumberFormat="1" applyFont="1"/>
    <xf numFmtId="1" fontId="11" fillId="0" borderId="0" xfId="2" applyNumberFormat="1" applyFont="1" applyFill="1" applyAlignment="1">
      <alignment vertical="center"/>
    </xf>
    <xf numFmtId="1" fontId="8" fillId="0" borderId="0" xfId="2" applyNumberFormat="1" applyFont="1" applyFill="1" applyAlignment="1">
      <alignment vertical="center"/>
    </xf>
    <xf numFmtId="1" fontId="8" fillId="0" borderId="0" xfId="2" applyNumberFormat="1" applyFont="1" applyFill="1" applyAlignment="1">
      <alignment horizontal="left" vertical="center"/>
    </xf>
    <xf numFmtId="169" fontId="2" fillId="0" borderId="0" xfId="0" applyNumberFormat="1" applyFont="1"/>
    <xf numFmtId="2" fontId="16" fillId="0" borderId="0" xfId="2" applyNumberFormat="1" applyFont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99154669376139"/>
          <c:y val="4.8485782420658763E-2"/>
          <c:w val="0.80050327233031571"/>
          <c:h val="0.699694959526345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venda_dieselB!$C$6:$Q$6</c:f>
              <c:numCache>
                <c:formatCode>0_);\(0\)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venda_dieselB!$C$19:$Q$19</c:f>
              <c:numCache>
                <c:formatCode>#,##0</c:formatCode>
                <c:ptCount val="15"/>
                <c:pt idx="0">
                  <c:v>39167154.702</c:v>
                </c:pt>
                <c:pt idx="1">
                  <c:v>39008397.495999999</c:v>
                </c:pt>
                <c:pt idx="2">
                  <c:v>41558179.589999996</c:v>
                </c:pt>
                <c:pt idx="3">
                  <c:v>44763952.307400003</c:v>
                </c:pt>
                <c:pt idx="4">
                  <c:v>44298462.788000003</c:v>
                </c:pt>
                <c:pt idx="5">
                  <c:v>49239039.243000001</c:v>
                </c:pt>
                <c:pt idx="6">
                  <c:v>52263911.582999997</c:v>
                </c:pt>
                <c:pt idx="7">
                  <c:v>55900363.670999996</c:v>
                </c:pt>
                <c:pt idx="8">
                  <c:v>58572495.084000006</c:v>
                </c:pt>
                <c:pt idx="9">
                  <c:v>60031617.589000002</c:v>
                </c:pt>
                <c:pt idx="10">
                  <c:v>57210870.371999994</c:v>
                </c:pt>
                <c:pt idx="11">
                  <c:v>54278570.072999999</c:v>
                </c:pt>
                <c:pt idx="12">
                  <c:v>54772292.484999999</c:v>
                </c:pt>
                <c:pt idx="13">
                  <c:v>55629467.172000006</c:v>
                </c:pt>
                <c:pt idx="14">
                  <c:v>8771415.5379999988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0A-4740-8755-5E54F3E99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4533872"/>
        <c:axId val="396719800"/>
      </c:barChart>
      <c:catAx>
        <c:axId val="614533872"/>
        <c:scaling>
          <c:orientation val="minMax"/>
        </c:scaling>
        <c:delete val="0"/>
        <c:axPos val="b"/>
        <c:numFmt formatCode="0_);\(0\)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6719800"/>
        <c:crosses val="autoZero"/>
        <c:auto val="1"/>
        <c:lblAlgn val="ctr"/>
        <c:lblOffset val="100"/>
        <c:noMultiLvlLbl val="0"/>
      </c:catAx>
      <c:valAx>
        <c:axId val="396719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m³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1453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5859375"/>
          <c:y val="0.90592334494773519"/>
          <c:w val="0.484375"/>
          <c:h val="6.271777003484324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importacao_diesel!$B$5</c:f>
              <c:strCache>
                <c:ptCount val="1"/>
                <c:pt idx="0">
                  <c:v>Importações de diesel (US$ FOB)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importacao_diesel!$C$6:$Q$6</c:f>
              <c:numCache>
                <c:formatCode>0_);\(0\)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importacao_diesel!$C$19:$Q$19</c:f>
              <c:numCache>
                <c:formatCode>#,##0</c:formatCode>
                <c:ptCount val="15"/>
                <c:pt idx="0">
                  <c:v>1021521919</c:v>
                </c:pt>
                <c:pt idx="1">
                  <c:v>1748306202</c:v>
                </c:pt>
                <c:pt idx="2">
                  <c:v>3023316293</c:v>
                </c:pt>
                <c:pt idx="3">
                  <c:v>5142253134</c:v>
                </c:pt>
                <c:pt idx="4">
                  <c:v>1672498470</c:v>
                </c:pt>
                <c:pt idx="5">
                  <c:v>5131079360</c:v>
                </c:pt>
                <c:pt idx="6">
                  <c:v>7421941848</c:v>
                </c:pt>
                <c:pt idx="7">
                  <c:v>6573719918</c:v>
                </c:pt>
                <c:pt idx="8">
                  <c:v>8284785484</c:v>
                </c:pt>
                <c:pt idx="9">
                  <c:v>8724821352</c:v>
                </c:pt>
                <c:pt idx="10">
                  <c:v>3415147205</c:v>
                </c:pt>
                <c:pt idx="11">
                  <c:v>2896807394</c:v>
                </c:pt>
                <c:pt idx="12">
                  <c:v>5622448833</c:v>
                </c:pt>
                <c:pt idx="13">
                  <c:v>6293876522</c:v>
                </c:pt>
                <c:pt idx="14">
                  <c:v>1187110098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76-40CA-89D1-F316A547C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96716664"/>
        <c:axId val="396717056"/>
      </c:barChart>
      <c:catAx>
        <c:axId val="396716664"/>
        <c:scaling>
          <c:orientation val="minMax"/>
        </c:scaling>
        <c:delete val="0"/>
        <c:axPos val="b"/>
        <c:numFmt formatCode="0_);\(0\)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6717056"/>
        <c:crosses val="autoZero"/>
        <c:auto val="1"/>
        <c:lblAlgn val="ctr"/>
        <c:lblOffset val="100"/>
        <c:noMultiLvlLbl val="0"/>
      </c:catAx>
      <c:valAx>
        <c:axId val="396717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67166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importacao_diesel!$B$23</c:f>
              <c:strCache>
                <c:ptCount val="1"/>
                <c:pt idx="0">
                  <c:v>Importações de diesel (m³)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importacao_diesel!$C$24:$Q$24</c:f>
              <c:numCache>
                <c:formatCode>0_);\(0\)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importacao_diesel!$C$37:$Q$37</c:f>
              <c:numCache>
                <c:formatCode>#,##0</c:formatCode>
                <c:ptCount val="15"/>
                <c:pt idx="0">
                  <c:v>2387529.1690140846</c:v>
                </c:pt>
                <c:pt idx="1">
                  <c:v>3597490</c:v>
                </c:pt>
                <c:pt idx="2">
                  <c:v>5149302.981220657</c:v>
                </c:pt>
                <c:pt idx="3">
                  <c:v>5880761</c:v>
                </c:pt>
                <c:pt idx="4">
                  <c:v>3578931</c:v>
                </c:pt>
                <c:pt idx="5">
                  <c:v>9156621</c:v>
                </c:pt>
                <c:pt idx="6">
                  <c:v>9460750</c:v>
                </c:pt>
                <c:pt idx="7">
                  <c:v>8102598</c:v>
                </c:pt>
                <c:pt idx="8">
                  <c:v>10479995</c:v>
                </c:pt>
                <c:pt idx="9">
                  <c:v>11523795</c:v>
                </c:pt>
                <c:pt idx="10">
                  <c:v>7096871</c:v>
                </c:pt>
                <c:pt idx="11">
                  <c:v>8129754</c:v>
                </c:pt>
                <c:pt idx="12">
                  <c:v>13291114</c:v>
                </c:pt>
                <c:pt idx="13">
                  <c:v>11940982.450887915</c:v>
                </c:pt>
                <c:pt idx="14">
                  <c:v>2356531.7843373492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CA-42C6-B945-CAC57584C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96717840"/>
        <c:axId val="396719408"/>
      </c:barChart>
      <c:catAx>
        <c:axId val="396717840"/>
        <c:scaling>
          <c:orientation val="minMax"/>
        </c:scaling>
        <c:delete val="0"/>
        <c:axPos val="b"/>
        <c:numFmt formatCode="0_);\(0\)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6719408"/>
        <c:crosses val="autoZero"/>
        <c:auto val="1"/>
        <c:lblAlgn val="ctr"/>
        <c:lblOffset val="100"/>
        <c:noMultiLvlLbl val="0"/>
      </c:catAx>
      <c:valAx>
        <c:axId val="396719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67178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importacao_diesel!$B$41</c:f>
              <c:strCache>
                <c:ptCount val="1"/>
                <c:pt idx="0">
                  <c:v>Participação das importações nas vendas de diesel B (%)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importacao_diesel!$C$42:$Q$42</c:f>
              <c:numCache>
                <c:formatCode>0_);\(0\)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importacao_diesel!$C$55:$Q$55</c:f>
              <c:numCache>
                <c:formatCode>0%</c:formatCode>
                <c:ptCount val="15"/>
                <c:pt idx="0">
                  <c:v>6.0957431990641124E-2</c:v>
                </c:pt>
                <c:pt idx="1">
                  <c:v>9.2223475736702434E-2</c:v>
                </c:pt>
                <c:pt idx="2">
                  <c:v>0.12390588404068874</c:v>
                </c:pt>
                <c:pt idx="3">
                  <c:v>0.13137269380540917</c:v>
                </c:pt>
                <c:pt idx="4">
                  <c:v>8.0791313620243624E-2</c:v>
                </c:pt>
                <c:pt idx="5">
                  <c:v>0.18596262520093218</c:v>
                </c:pt>
                <c:pt idx="6">
                  <c:v>0.18101878932225424</c:v>
                </c:pt>
                <c:pt idx="7">
                  <c:v>0.144947142878848</c:v>
                </c:pt>
                <c:pt idx="8">
                  <c:v>0.17892348592919638</c:v>
                </c:pt>
                <c:pt idx="9">
                  <c:v>0.19196209369030201</c:v>
                </c:pt>
                <c:pt idx="10">
                  <c:v>0.12404759714114284</c:v>
                </c:pt>
                <c:pt idx="11">
                  <c:v>0.14977833773192958</c:v>
                </c:pt>
                <c:pt idx="12">
                  <c:v>0.24266126899179763</c:v>
                </c:pt>
                <c:pt idx="13">
                  <c:v>0.21465210899769632</c:v>
                </c:pt>
                <c:pt idx="14">
                  <c:v>0.26866037461436587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84-4435-8616-D9CA36439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96718232"/>
        <c:axId val="396719016"/>
      </c:barChart>
      <c:catAx>
        <c:axId val="396718232"/>
        <c:scaling>
          <c:orientation val="minMax"/>
        </c:scaling>
        <c:delete val="0"/>
        <c:axPos val="b"/>
        <c:numFmt formatCode="0_);\(0\)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6719016"/>
        <c:crosses val="autoZero"/>
        <c:auto val="1"/>
        <c:lblAlgn val="ctr"/>
        <c:lblOffset val="100"/>
        <c:noMultiLvlLbl val="0"/>
      </c:catAx>
      <c:valAx>
        <c:axId val="396719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6718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23</xdr:row>
      <xdr:rowOff>5043</xdr:rowOff>
    </xdr:from>
    <xdr:to>
      <xdr:col>7</xdr:col>
      <xdr:colOff>638734</xdr:colOff>
      <xdr:row>41</xdr:row>
      <xdr:rowOff>89647</xdr:rowOff>
    </xdr:to>
    <xdr:graphicFrame macro="">
      <xdr:nvGraphicFramePr>
        <xdr:cNvPr id="1634" name="Gráfico 1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198904</xdr:colOff>
      <xdr:row>0</xdr:row>
      <xdr:rowOff>66675</xdr:rowOff>
    </xdr:from>
    <xdr:to>
      <xdr:col>1</xdr:col>
      <xdr:colOff>781609</xdr:colOff>
      <xdr:row>2</xdr:row>
      <xdr:rowOff>192365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66675"/>
          <a:ext cx="582705" cy="674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57150</xdr:rowOff>
    </xdr:from>
    <xdr:to>
      <xdr:col>6</xdr:col>
      <xdr:colOff>457200</xdr:colOff>
      <xdr:row>77</xdr:row>
      <xdr:rowOff>76200</xdr:rowOff>
    </xdr:to>
    <xdr:graphicFrame macro="">
      <xdr:nvGraphicFramePr>
        <xdr:cNvPr id="1084446" name="Gráfico 1">
          <a:extLst>
            <a:ext uri="{FF2B5EF4-FFF2-40B4-BE49-F238E27FC236}">
              <a16:creationId xmlns="" xmlns:a16="http://schemas.microsoft.com/office/drawing/2014/main" id="{00000000-0008-0000-0100-00001E8C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809625</xdr:colOff>
      <xdr:row>58</xdr:row>
      <xdr:rowOff>66675</xdr:rowOff>
    </xdr:from>
    <xdr:to>
      <xdr:col>12</xdr:col>
      <xdr:colOff>723900</xdr:colOff>
      <xdr:row>77</xdr:row>
      <xdr:rowOff>38100</xdr:rowOff>
    </xdr:to>
    <xdr:graphicFrame macro="">
      <xdr:nvGraphicFramePr>
        <xdr:cNvPr id="1084447" name="Gráfico 1">
          <a:extLst>
            <a:ext uri="{FF2B5EF4-FFF2-40B4-BE49-F238E27FC236}">
              <a16:creationId xmlns="" xmlns:a16="http://schemas.microsoft.com/office/drawing/2014/main" id="{00000000-0008-0000-0100-00001F8C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228600</xdr:colOff>
      <xdr:row>57</xdr:row>
      <xdr:rowOff>152400</xdr:rowOff>
    </xdr:from>
    <xdr:to>
      <xdr:col>32</xdr:col>
      <xdr:colOff>171450</xdr:colOff>
      <xdr:row>77</xdr:row>
      <xdr:rowOff>76200</xdr:rowOff>
    </xdr:to>
    <xdr:graphicFrame macro="">
      <xdr:nvGraphicFramePr>
        <xdr:cNvPr id="1084448" name="Gráfico 1">
          <a:extLst>
            <a:ext uri="{FF2B5EF4-FFF2-40B4-BE49-F238E27FC236}">
              <a16:creationId xmlns="" xmlns:a16="http://schemas.microsoft.com/office/drawing/2014/main" id="{00000000-0008-0000-0100-0000208C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198904</xdr:colOff>
      <xdr:row>0</xdr:row>
      <xdr:rowOff>66675</xdr:rowOff>
    </xdr:from>
    <xdr:to>
      <xdr:col>1</xdr:col>
      <xdr:colOff>781609</xdr:colOff>
      <xdr:row>2</xdr:row>
      <xdr:rowOff>192365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66675"/>
          <a:ext cx="582705" cy="674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GridLines="0" zoomScale="85" zoomScaleNormal="85" workbookViewId="0">
      <selection activeCell="J36" sqref="J36"/>
    </sheetView>
  </sheetViews>
  <sheetFormatPr defaultColWidth="9.33203125" defaultRowHeight="13.2" x14ac:dyDescent="0.25"/>
  <cols>
    <col min="1" max="1" width="2.33203125" style="14" customWidth="1"/>
    <col min="2" max="2" width="17.44140625" style="14" customWidth="1"/>
    <col min="3" max="12" width="13.33203125" style="14" customWidth="1"/>
    <col min="13" max="17" width="13.109375" style="14" customWidth="1"/>
    <col min="18" max="29" width="13.109375" style="14" hidden="1" customWidth="1"/>
    <col min="30" max="16384" width="9.33203125" style="14"/>
  </cols>
  <sheetData>
    <row r="1" spans="1:17" s="3" customFormat="1" ht="22.8" x14ac:dyDescent="0.4">
      <c r="A1" s="1"/>
      <c r="C1" s="17" t="s">
        <v>0</v>
      </c>
      <c r="D1" s="2"/>
      <c r="E1" s="2"/>
      <c r="F1" s="2"/>
      <c r="G1" s="2"/>
      <c r="H1" s="2"/>
    </row>
    <row r="2" spans="1:17" s="3" customFormat="1" ht="21" x14ac:dyDescent="0.25">
      <c r="A2" s="1"/>
      <c r="C2" s="18" t="s">
        <v>18</v>
      </c>
      <c r="D2" s="4"/>
      <c r="E2" s="4"/>
      <c r="F2" s="4"/>
      <c r="G2" s="5"/>
      <c r="H2" s="4"/>
    </row>
    <row r="3" spans="1:17" s="3" customFormat="1" ht="15.6" x14ac:dyDescent="0.25">
      <c r="A3" s="1"/>
      <c r="C3" s="41" t="s">
        <v>28</v>
      </c>
      <c r="D3" s="40"/>
      <c r="E3" s="6"/>
      <c r="F3" s="6"/>
      <c r="G3" s="6"/>
      <c r="H3" s="6"/>
    </row>
    <row r="4" spans="1:17" s="3" customFormat="1" ht="15.6" x14ac:dyDescent="0.25">
      <c r="A4" s="1"/>
      <c r="B4" s="6"/>
      <c r="C4" s="6"/>
      <c r="D4" s="6"/>
      <c r="E4" s="6"/>
      <c r="F4" s="6"/>
      <c r="G4" s="6"/>
      <c r="H4" s="6"/>
    </row>
    <row r="5" spans="1:17" s="3" customFormat="1" ht="15.6" x14ac:dyDescent="0.3">
      <c r="A5" s="1"/>
      <c r="B5" s="7" t="s">
        <v>1</v>
      </c>
      <c r="C5" s="8"/>
      <c r="D5" s="8"/>
      <c r="E5" s="8"/>
      <c r="F5" s="8"/>
      <c r="G5" s="8"/>
      <c r="H5" s="8"/>
      <c r="I5" s="8"/>
      <c r="J5" s="8"/>
    </row>
    <row r="6" spans="1:17" s="3" customFormat="1" ht="13.8" x14ac:dyDescent="0.25">
      <c r="A6" s="1"/>
      <c r="B6" s="9" t="s">
        <v>2</v>
      </c>
      <c r="C6" s="9">
        <v>2005</v>
      </c>
      <c r="D6" s="9">
        <v>2006</v>
      </c>
      <c r="E6" s="9">
        <v>2007</v>
      </c>
      <c r="F6" s="9">
        <v>2008</v>
      </c>
      <c r="G6" s="9">
        <v>2009</v>
      </c>
      <c r="H6" s="9">
        <v>2010</v>
      </c>
      <c r="I6" s="9">
        <v>2011</v>
      </c>
      <c r="J6" s="9">
        <v>2012</v>
      </c>
      <c r="K6" s="9">
        <v>2013</v>
      </c>
      <c r="L6" s="9">
        <v>2014</v>
      </c>
      <c r="M6" s="9">
        <v>2015</v>
      </c>
      <c r="N6" s="9">
        <v>2016</v>
      </c>
      <c r="O6" s="37">
        <v>2017</v>
      </c>
      <c r="P6" s="23">
        <v>2018</v>
      </c>
      <c r="Q6" s="37">
        <v>2019</v>
      </c>
    </row>
    <row r="7" spans="1:17" s="3" customFormat="1" ht="13.8" x14ac:dyDescent="0.25">
      <c r="A7" s="1"/>
      <c r="B7" s="10" t="s">
        <v>3</v>
      </c>
      <c r="C7" s="26">
        <v>2820852.1399999997</v>
      </c>
      <c r="D7" s="26">
        <v>2935471.3739999998</v>
      </c>
      <c r="E7" s="26">
        <v>3047478.28</v>
      </c>
      <c r="F7" s="26">
        <v>3366102.9490000005</v>
      </c>
      <c r="G7" s="26">
        <v>3158388.9309999999</v>
      </c>
      <c r="H7" s="26">
        <v>3349428.4889999996</v>
      </c>
      <c r="I7" s="26">
        <v>3556627.0029999996</v>
      </c>
      <c r="J7" s="26">
        <v>3927754.9330000002</v>
      </c>
      <c r="K7" s="26">
        <v>4456692.99</v>
      </c>
      <c r="L7" s="26">
        <v>4566320.5500000007</v>
      </c>
      <c r="M7" s="26">
        <v>4732998.7529999986</v>
      </c>
      <c r="N7" s="26">
        <v>3942869.983</v>
      </c>
      <c r="O7" s="26">
        <v>3959166.6519999998</v>
      </c>
      <c r="P7" s="26">
        <v>4135742.4269999997</v>
      </c>
      <c r="Q7" s="26">
        <v>4393897.6500000004</v>
      </c>
    </row>
    <row r="8" spans="1:17" s="3" customFormat="1" ht="13.8" x14ac:dyDescent="0.25">
      <c r="A8" s="1"/>
      <c r="B8" s="10" t="s">
        <v>4</v>
      </c>
      <c r="C8" s="26">
        <v>2869010.0530000003</v>
      </c>
      <c r="D8" s="26">
        <v>2824573.1659999993</v>
      </c>
      <c r="E8" s="26">
        <v>2970992.2790000001</v>
      </c>
      <c r="F8" s="26">
        <v>3403056.7190000005</v>
      </c>
      <c r="G8" s="26">
        <v>3102350.7430000007</v>
      </c>
      <c r="H8" s="26">
        <v>3544080.2110000006</v>
      </c>
      <c r="I8" s="26">
        <v>3840065.6399999997</v>
      </c>
      <c r="J8" s="26">
        <v>4179450.8149999995</v>
      </c>
      <c r="K8" s="26">
        <v>4276021.1120000007</v>
      </c>
      <c r="L8" s="26">
        <v>4679585.0699999984</v>
      </c>
      <c r="M8" s="26">
        <v>4071620.8389999988</v>
      </c>
      <c r="N8" s="26">
        <v>4284566.7949999999</v>
      </c>
      <c r="O8" s="26">
        <v>4034946.4359999993</v>
      </c>
      <c r="P8" s="26">
        <v>4120481.7119999998</v>
      </c>
      <c r="Q8" s="26">
        <v>4377517.8879999993</v>
      </c>
    </row>
    <row r="9" spans="1:17" s="3" customFormat="1" ht="13.8" x14ac:dyDescent="0.25">
      <c r="A9" s="1"/>
      <c r="B9" s="10" t="s">
        <v>5</v>
      </c>
      <c r="C9" s="27">
        <v>3398889.4060000009</v>
      </c>
      <c r="D9" s="27">
        <v>3421044.4780000011</v>
      </c>
      <c r="E9" s="27">
        <v>3640070.2519999989</v>
      </c>
      <c r="F9" s="27">
        <v>3697486.4649999994</v>
      </c>
      <c r="G9" s="27">
        <v>3638847.0020000008</v>
      </c>
      <c r="H9" s="27">
        <v>4275739.5389999999</v>
      </c>
      <c r="I9" s="27">
        <v>4297599.6450000005</v>
      </c>
      <c r="J9" s="27">
        <v>4750772.8779999996</v>
      </c>
      <c r="K9" s="27">
        <v>4696752.1670000004</v>
      </c>
      <c r="L9" s="27">
        <v>4815102.6629999988</v>
      </c>
      <c r="M9" s="27">
        <v>5013801.7279999992</v>
      </c>
      <c r="N9" s="27">
        <v>4751359.4500000011</v>
      </c>
      <c r="O9" s="27">
        <v>4852097.2459999993</v>
      </c>
      <c r="P9" s="27">
        <v>4825773.4430000018</v>
      </c>
      <c r="Q9" s="27"/>
    </row>
    <row r="10" spans="1:17" s="3" customFormat="1" ht="13.8" x14ac:dyDescent="0.25">
      <c r="A10" s="1"/>
      <c r="B10" s="10" t="s">
        <v>6</v>
      </c>
      <c r="C10" s="27">
        <v>3269321.1829999997</v>
      </c>
      <c r="D10" s="27">
        <v>3031727.2659999998</v>
      </c>
      <c r="E10" s="27">
        <v>3235434.9029999999</v>
      </c>
      <c r="F10" s="27">
        <v>3712788.6069999994</v>
      </c>
      <c r="G10" s="27">
        <v>3568806.3620000007</v>
      </c>
      <c r="H10" s="27">
        <v>3966710.9939999999</v>
      </c>
      <c r="I10" s="27">
        <v>4091090.7520000003</v>
      </c>
      <c r="J10" s="27">
        <v>4313013.5870000003</v>
      </c>
      <c r="K10" s="27">
        <v>4943159.0370000014</v>
      </c>
      <c r="L10" s="27">
        <v>4885145.648</v>
      </c>
      <c r="M10" s="27">
        <v>4738922.6490000002</v>
      </c>
      <c r="N10" s="27">
        <v>4572943.9800000004</v>
      </c>
      <c r="O10" s="27">
        <v>4146623.9239999996</v>
      </c>
      <c r="P10" s="27">
        <v>4618470.22</v>
      </c>
      <c r="Q10" s="27"/>
    </row>
    <row r="11" spans="1:17" s="3" customFormat="1" ht="13.8" x14ac:dyDescent="0.25">
      <c r="A11" s="1"/>
      <c r="B11" s="10" t="s">
        <v>7</v>
      </c>
      <c r="C11" s="27">
        <v>3204510.0619999999</v>
      </c>
      <c r="D11" s="27">
        <v>3229793.6319999998</v>
      </c>
      <c r="E11" s="27">
        <v>3424817.0320000001</v>
      </c>
      <c r="F11" s="27">
        <v>3738678.111</v>
      </c>
      <c r="G11" s="27">
        <v>3531494.5290000001</v>
      </c>
      <c r="H11" s="27">
        <v>4087651.8760000002</v>
      </c>
      <c r="I11" s="27">
        <v>4433833.1739999996</v>
      </c>
      <c r="J11" s="27">
        <v>4669094.7479999978</v>
      </c>
      <c r="K11" s="27">
        <v>4928345.788999998</v>
      </c>
      <c r="L11" s="27">
        <v>5131918.7299999995</v>
      </c>
      <c r="M11" s="27">
        <v>4636556.5580000002</v>
      </c>
      <c r="N11" s="27">
        <v>4499732.5759999994</v>
      </c>
      <c r="O11" s="27">
        <v>4614686.9569999985</v>
      </c>
      <c r="P11" s="27">
        <v>3772603.2740000007</v>
      </c>
      <c r="Q11" s="27"/>
    </row>
    <row r="12" spans="1:17" s="3" customFormat="1" ht="13.8" x14ac:dyDescent="0.25">
      <c r="A12" s="1"/>
      <c r="B12" s="10" t="s">
        <v>8</v>
      </c>
      <c r="C12" s="27">
        <v>3293995.5589999999</v>
      </c>
      <c r="D12" s="27">
        <v>3205181.4329999993</v>
      </c>
      <c r="E12" s="27">
        <v>3447868.517</v>
      </c>
      <c r="F12" s="27">
        <v>3836998.348999999</v>
      </c>
      <c r="G12" s="27">
        <v>3700802.4269999992</v>
      </c>
      <c r="H12" s="27">
        <v>4128163.0540000005</v>
      </c>
      <c r="I12" s="27">
        <v>4385228.6639999999</v>
      </c>
      <c r="J12" s="27">
        <v>4563513.5900000008</v>
      </c>
      <c r="K12" s="27">
        <v>4708673.3839999996</v>
      </c>
      <c r="L12" s="27">
        <v>4707725.4330000002</v>
      </c>
      <c r="M12" s="27">
        <v>4863308.6790000014</v>
      </c>
      <c r="N12" s="27">
        <v>4616496.4809999997</v>
      </c>
      <c r="O12" s="27">
        <v>4677453.5929999994</v>
      </c>
      <c r="P12" s="27">
        <v>5011752.4370000008</v>
      </c>
      <c r="Q12" s="27"/>
    </row>
    <row r="13" spans="1:17" s="3" customFormat="1" ht="13.8" x14ac:dyDescent="0.25">
      <c r="A13" s="1"/>
      <c r="B13" s="11" t="s">
        <v>9</v>
      </c>
      <c r="C13" s="27">
        <v>3319444.3310000002</v>
      </c>
      <c r="D13" s="27">
        <v>3262235.2270000004</v>
      </c>
      <c r="E13" s="27">
        <v>3496715.8319999999</v>
      </c>
      <c r="F13" s="27">
        <v>3873326.9843999995</v>
      </c>
      <c r="G13" s="27">
        <v>3898153.6819999991</v>
      </c>
      <c r="H13" s="27">
        <v>4329366.7680000002</v>
      </c>
      <c r="I13" s="27">
        <v>4519257.8329999996</v>
      </c>
      <c r="J13" s="27">
        <v>4779889.0249999994</v>
      </c>
      <c r="K13" s="27">
        <v>5119508.3109999998</v>
      </c>
      <c r="L13" s="27">
        <v>5186600.9310000008</v>
      </c>
      <c r="M13" s="27">
        <v>4963402.3360000011</v>
      </c>
      <c r="N13" s="27">
        <v>4697056.9580000006</v>
      </c>
      <c r="O13" s="27">
        <v>4821464.4480000008</v>
      </c>
      <c r="P13" s="27">
        <v>4982153.4780000001</v>
      </c>
      <c r="Q13" s="27"/>
    </row>
    <row r="14" spans="1:17" s="3" customFormat="1" ht="13.8" x14ac:dyDescent="0.25">
      <c r="A14" s="1"/>
      <c r="B14" s="10" t="s">
        <v>10</v>
      </c>
      <c r="C14" s="27">
        <v>3641539.7999999989</v>
      </c>
      <c r="D14" s="27">
        <v>3547416.1549999993</v>
      </c>
      <c r="E14" s="27">
        <v>3834208.7079999996</v>
      </c>
      <c r="F14" s="27">
        <v>3885255.8480000002</v>
      </c>
      <c r="G14" s="27">
        <v>3833457.5849999995</v>
      </c>
      <c r="H14" s="27">
        <v>4427263.1720000003</v>
      </c>
      <c r="I14" s="27">
        <v>4863319.279000001</v>
      </c>
      <c r="J14" s="27">
        <v>5218640.9350000015</v>
      </c>
      <c r="K14" s="27">
        <v>5369365.1299999999</v>
      </c>
      <c r="L14" s="27">
        <v>5350986.9620000003</v>
      </c>
      <c r="M14" s="27">
        <v>5017610.4500000011</v>
      </c>
      <c r="N14" s="27">
        <v>4903384.9369999999</v>
      </c>
      <c r="O14" s="27">
        <v>5001582.4900000012</v>
      </c>
      <c r="P14" s="27">
        <v>5197649.5829999987</v>
      </c>
      <c r="Q14" s="27"/>
    </row>
    <row r="15" spans="1:17" s="3" customFormat="1" ht="13.8" x14ac:dyDescent="0.25">
      <c r="A15" s="1"/>
      <c r="B15" s="10" t="s">
        <v>11</v>
      </c>
      <c r="C15" s="27">
        <v>3453425.6379999998</v>
      </c>
      <c r="D15" s="27">
        <v>3460791.246999999</v>
      </c>
      <c r="E15" s="27">
        <v>3523811.8920000005</v>
      </c>
      <c r="F15" s="27">
        <v>4052905.1839999994</v>
      </c>
      <c r="G15" s="27">
        <v>3932699.77</v>
      </c>
      <c r="H15" s="27">
        <v>4328277.830000001</v>
      </c>
      <c r="I15" s="27">
        <v>4794122.6710000001</v>
      </c>
      <c r="J15" s="27">
        <v>4734885.5680000009</v>
      </c>
      <c r="K15" s="27">
        <v>5029822.6949999994</v>
      </c>
      <c r="L15" s="27">
        <v>5355678.4680000003</v>
      </c>
      <c r="M15" s="27">
        <v>4932080.529000001</v>
      </c>
      <c r="N15" s="27">
        <v>4775598.2230000012</v>
      </c>
      <c r="O15" s="27">
        <v>4856584.1009999998</v>
      </c>
      <c r="P15" s="27">
        <v>4759700.9700000007</v>
      </c>
      <c r="Q15" s="27"/>
    </row>
    <row r="16" spans="1:17" s="3" customFormat="1" ht="13.8" x14ac:dyDescent="0.25">
      <c r="A16" s="1"/>
      <c r="B16" s="10" t="s">
        <v>12</v>
      </c>
      <c r="C16" s="27">
        <v>3357950.6620000014</v>
      </c>
      <c r="D16" s="27">
        <v>3546454.6150000007</v>
      </c>
      <c r="E16" s="27">
        <v>3907983.0020000003</v>
      </c>
      <c r="F16" s="27">
        <v>4134978.6860000007</v>
      </c>
      <c r="G16" s="27">
        <v>4265487.1839999994</v>
      </c>
      <c r="H16" s="27">
        <v>4413445.8990000002</v>
      </c>
      <c r="I16" s="27">
        <v>4652908.0979999993</v>
      </c>
      <c r="J16" s="27">
        <v>5259784.5159999989</v>
      </c>
      <c r="K16" s="27">
        <v>5483350.4540000008</v>
      </c>
      <c r="L16" s="27">
        <v>5732736.7169999992</v>
      </c>
      <c r="M16" s="27">
        <v>5181460.3139999993</v>
      </c>
      <c r="N16" s="27">
        <v>4631472.0719999988</v>
      </c>
      <c r="O16" s="27">
        <v>4915778.4639999997</v>
      </c>
      <c r="P16" s="27">
        <v>5058821.4720000001</v>
      </c>
      <c r="Q16" s="27"/>
    </row>
    <row r="17" spans="1:17" s="3" customFormat="1" ht="13.8" x14ac:dyDescent="0.25">
      <c r="A17" s="1"/>
      <c r="B17" s="10" t="s">
        <v>13</v>
      </c>
      <c r="C17" s="27">
        <v>3360962.9669999992</v>
      </c>
      <c r="D17" s="27">
        <v>3400081.9760000007</v>
      </c>
      <c r="E17" s="27">
        <v>3663390.3060000003</v>
      </c>
      <c r="F17" s="27">
        <v>3603928.3270000005</v>
      </c>
      <c r="G17" s="27">
        <v>3861570.095999999</v>
      </c>
      <c r="H17" s="27">
        <v>4297112.0479999995</v>
      </c>
      <c r="I17" s="27">
        <v>4542681.5830000006</v>
      </c>
      <c r="J17" s="26">
        <v>5000417.4109999994</v>
      </c>
      <c r="K17" s="27">
        <v>5091614.6420000009</v>
      </c>
      <c r="L17" s="27">
        <v>4910217.6610000012</v>
      </c>
      <c r="M17" s="27">
        <v>4558032.3339999998</v>
      </c>
      <c r="N17" s="27">
        <v>4400045.9489999991</v>
      </c>
      <c r="O17" s="27">
        <v>4640681.9250000007</v>
      </c>
      <c r="P17" s="27">
        <v>4738254.6339999996</v>
      </c>
      <c r="Q17" s="27"/>
    </row>
    <row r="18" spans="1:17" s="3" customFormat="1" ht="13.8" x14ac:dyDescent="0.25">
      <c r="A18" s="1"/>
      <c r="B18" s="12" t="s">
        <v>14</v>
      </c>
      <c r="C18" s="28">
        <v>3177252.9010000005</v>
      </c>
      <c r="D18" s="28">
        <v>3143626.9269999997</v>
      </c>
      <c r="E18" s="28">
        <v>3365408.5870000003</v>
      </c>
      <c r="F18" s="28">
        <v>3458446.0780000007</v>
      </c>
      <c r="G18" s="28">
        <v>3806404.4769999995</v>
      </c>
      <c r="H18" s="28">
        <v>4091799.3629999999</v>
      </c>
      <c r="I18" s="28">
        <v>4287177.2410000013</v>
      </c>
      <c r="J18" s="28">
        <v>4503145.665</v>
      </c>
      <c r="K18" s="27">
        <v>4469189.3729999997</v>
      </c>
      <c r="L18" s="27">
        <v>4709598.7560000019</v>
      </c>
      <c r="M18" s="27">
        <v>4501075.2029999997</v>
      </c>
      <c r="N18" s="27">
        <v>4203042.6689999998</v>
      </c>
      <c r="O18" s="27">
        <v>4251226.2490000008</v>
      </c>
      <c r="P18" s="27">
        <v>4408063.5220000008</v>
      </c>
      <c r="Q18" s="27"/>
    </row>
    <row r="19" spans="1:17" s="3" customFormat="1" ht="13.8" x14ac:dyDescent="0.25">
      <c r="A19" s="1"/>
      <c r="B19" s="13" t="s">
        <v>15</v>
      </c>
      <c r="C19" s="29">
        <v>39167154.702</v>
      </c>
      <c r="D19" s="29">
        <v>39008397.495999999</v>
      </c>
      <c r="E19" s="29">
        <v>41558179.589999996</v>
      </c>
      <c r="F19" s="29">
        <v>44763952.307400003</v>
      </c>
      <c r="G19" s="29">
        <v>44298462.788000003</v>
      </c>
      <c r="H19" s="29">
        <v>49239039.243000001</v>
      </c>
      <c r="I19" s="29">
        <v>52263911.582999997</v>
      </c>
      <c r="J19" s="29">
        <v>55900363.670999996</v>
      </c>
      <c r="K19" s="29">
        <v>58572495.084000006</v>
      </c>
      <c r="L19" s="29">
        <v>60031617.589000002</v>
      </c>
      <c r="M19" s="29">
        <v>57210870.371999994</v>
      </c>
      <c r="N19" s="29">
        <v>54278570.072999999</v>
      </c>
      <c r="O19" s="29">
        <v>54772292.484999999</v>
      </c>
      <c r="P19" s="29">
        <f>SUM(P7:P18)</f>
        <v>55629467.172000006</v>
      </c>
      <c r="Q19" s="29">
        <f t="shared" ref="Q19" si="0">SUM(Q7:Q18)</f>
        <v>8771415.5379999988</v>
      </c>
    </row>
    <row r="20" spans="1:17" x14ac:dyDescent="0.25">
      <c r="B20" s="15" t="s">
        <v>16</v>
      </c>
      <c r="C20" s="15"/>
      <c r="D20" s="15"/>
      <c r="E20" s="15"/>
      <c r="F20" s="15"/>
      <c r="G20" s="15"/>
      <c r="H20" s="15"/>
      <c r="J20" s="21"/>
      <c r="K20" s="20"/>
    </row>
    <row r="21" spans="1:17" x14ac:dyDescent="0.25">
      <c r="B21" s="16" t="s">
        <v>17</v>
      </c>
      <c r="K21" s="20"/>
      <c r="N21" s="20"/>
      <c r="O21" s="20"/>
    </row>
    <row r="22" spans="1:17" x14ac:dyDescent="0.25">
      <c r="B22" s="19"/>
      <c r="J22" s="21"/>
      <c r="K22" s="21"/>
    </row>
    <row r="23" spans="1:17" x14ac:dyDescent="0.25">
      <c r="K23" s="20"/>
      <c r="M23" s="20"/>
      <c r="N23" s="21"/>
      <c r="O23" s="21"/>
    </row>
  </sheetData>
  <pageMargins left="0.511811024" right="0.511811024" top="0.78740157499999996" bottom="0.78740157499999996" header="0.31496062000000002" footer="0.31496062000000002"/>
  <ignoredErrors>
    <ignoredError sqref="P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showGridLines="0" tabSelected="1" topLeftCell="A31" zoomScale="85" zoomScaleNormal="85" workbookViewId="0">
      <selection activeCell="AF54" sqref="AF54"/>
    </sheetView>
  </sheetViews>
  <sheetFormatPr defaultColWidth="9.33203125" defaultRowHeight="13.2" x14ac:dyDescent="0.25"/>
  <cols>
    <col min="1" max="1" width="2.33203125" style="14" customWidth="1"/>
    <col min="2" max="2" width="17.44140625" style="14" customWidth="1"/>
    <col min="3" max="16" width="14.6640625" style="14" customWidth="1"/>
    <col min="17" max="17" width="14.77734375" style="14" customWidth="1"/>
    <col min="18" max="29" width="13.109375" style="14" hidden="1" customWidth="1"/>
    <col min="30" max="31" width="9.33203125" style="14"/>
    <col min="32" max="32" width="23.77734375" style="14" bestFit="1" customWidth="1"/>
    <col min="33" max="33" width="14.77734375" style="14" bestFit="1" customWidth="1"/>
    <col min="34" max="34" width="20.77734375" style="14" bestFit="1" customWidth="1"/>
    <col min="35" max="35" width="13.77734375" style="14" bestFit="1" customWidth="1"/>
    <col min="36" max="16384" width="9.33203125" style="14"/>
  </cols>
  <sheetData>
    <row r="1" spans="1:35" s="3" customFormat="1" ht="22.8" x14ac:dyDescent="0.4">
      <c r="A1" s="1"/>
      <c r="C1" s="17" t="s">
        <v>0</v>
      </c>
      <c r="D1" s="2"/>
      <c r="E1" s="2"/>
      <c r="F1" s="2"/>
      <c r="G1" s="2"/>
      <c r="H1" s="2"/>
    </row>
    <row r="2" spans="1:35" s="3" customFormat="1" ht="21" x14ac:dyDescent="0.25">
      <c r="A2" s="1"/>
      <c r="C2" s="18" t="s">
        <v>19</v>
      </c>
      <c r="D2" s="4"/>
      <c r="E2" s="4"/>
      <c r="F2" s="4"/>
      <c r="G2" s="5"/>
      <c r="H2" s="4"/>
    </row>
    <row r="3" spans="1:35" s="3" customFormat="1" ht="15.6" x14ac:dyDescent="0.25">
      <c r="A3" s="1"/>
      <c r="C3" s="42" t="str">
        <f>venda_dieselB!C3</f>
        <v>Atualizado em: 15/04/2019</v>
      </c>
      <c r="D3" s="6"/>
      <c r="E3" s="6"/>
      <c r="F3" s="6"/>
      <c r="G3" s="6"/>
      <c r="H3" s="6"/>
    </row>
    <row r="4" spans="1:35" s="3" customFormat="1" ht="15.6" x14ac:dyDescent="0.25">
      <c r="A4" s="1"/>
      <c r="B4" s="6"/>
      <c r="C4" s="6"/>
      <c r="D4" s="6"/>
      <c r="E4" s="6"/>
      <c r="F4" s="6"/>
      <c r="G4" s="6"/>
      <c r="H4" s="6"/>
    </row>
    <row r="5" spans="1:35" s="3" customFormat="1" ht="15.6" x14ac:dyDescent="0.3">
      <c r="A5" s="1"/>
      <c r="B5" s="7" t="s">
        <v>21</v>
      </c>
      <c r="C5" s="8"/>
      <c r="D5" s="8"/>
      <c r="E5" s="8"/>
      <c r="F5" s="8"/>
      <c r="G5" s="8"/>
      <c r="H5" s="8"/>
      <c r="I5" s="8"/>
      <c r="J5" s="8"/>
    </row>
    <row r="6" spans="1:35" s="3" customFormat="1" ht="13.8" x14ac:dyDescent="0.25">
      <c r="A6" s="1"/>
      <c r="B6" s="9" t="s">
        <v>2</v>
      </c>
      <c r="C6" s="9">
        <v>2005</v>
      </c>
      <c r="D6" s="9">
        <v>2006</v>
      </c>
      <c r="E6" s="9">
        <v>2007</v>
      </c>
      <c r="F6" s="9">
        <v>2008</v>
      </c>
      <c r="G6" s="9">
        <v>2009</v>
      </c>
      <c r="H6" s="9">
        <v>2010</v>
      </c>
      <c r="I6" s="9">
        <v>2011</v>
      </c>
      <c r="J6" s="9">
        <v>2012</v>
      </c>
      <c r="K6" s="9">
        <v>2013</v>
      </c>
      <c r="L6" s="9">
        <v>2014</v>
      </c>
      <c r="M6" s="9">
        <v>2015</v>
      </c>
      <c r="N6" s="9">
        <v>2016</v>
      </c>
      <c r="O6" s="37">
        <v>2017</v>
      </c>
      <c r="P6" s="38">
        <v>2018</v>
      </c>
      <c r="Q6" s="38">
        <v>2019</v>
      </c>
    </row>
    <row r="7" spans="1:35" s="3" customFormat="1" ht="13.8" x14ac:dyDescent="0.25">
      <c r="A7" s="1"/>
      <c r="B7" s="10" t="s">
        <v>3</v>
      </c>
      <c r="C7" s="26">
        <v>45546577</v>
      </c>
      <c r="D7" s="26">
        <v>173793146</v>
      </c>
      <c r="E7" s="26">
        <v>104321273</v>
      </c>
      <c r="F7" s="26">
        <v>75699118</v>
      </c>
      <c r="G7" s="26">
        <v>51580880</v>
      </c>
      <c r="H7" s="26">
        <v>180072903</v>
      </c>
      <c r="I7" s="26">
        <v>110053088</v>
      </c>
      <c r="J7" s="26">
        <v>243451929</v>
      </c>
      <c r="K7" s="26">
        <v>1075508570</v>
      </c>
      <c r="L7" s="26">
        <v>1036978743</v>
      </c>
      <c r="M7" s="26">
        <v>481060475</v>
      </c>
      <c r="N7" s="26">
        <v>58075521</v>
      </c>
      <c r="O7" s="26">
        <v>329705864</v>
      </c>
      <c r="P7" s="26">
        <v>797458675</v>
      </c>
      <c r="Q7" s="26">
        <v>462861319</v>
      </c>
      <c r="AG7" s="36"/>
      <c r="AH7" s="36"/>
      <c r="AI7" s="36"/>
    </row>
    <row r="8" spans="1:35" s="3" customFormat="1" ht="13.8" x14ac:dyDescent="0.25">
      <c r="A8" s="1"/>
      <c r="B8" s="10" t="s">
        <v>4</v>
      </c>
      <c r="C8" s="26">
        <v>32037</v>
      </c>
      <c r="D8" s="26">
        <v>117470232</v>
      </c>
      <c r="E8" s="26">
        <v>102487979</v>
      </c>
      <c r="F8" s="26">
        <v>293081568</v>
      </c>
      <c r="G8" s="26">
        <v>75208064</v>
      </c>
      <c r="H8" s="26">
        <v>184117552</v>
      </c>
      <c r="I8" s="26">
        <v>320207704</v>
      </c>
      <c r="J8" s="26">
        <v>547549087</v>
      </c>
      <c r="K8" s="26">
        <v>377912020</v>
      </c>
      <c r="L8" s="26">
        <v>758666009</v>
      </c>
      <c r="M8" s="26">
        <v>472130125</v>
      </c>
      <c r="N8" s="26">
        <v>158641123</v>
      </c>
      <c r="O8" s="26">
        <v>482049409</v>
      </c>
      <c r="P8" s="26">
        <v>482217313</v>
      </c>
      <c r="Q8" s="26">
        <v>321093452</v>
      </c>
      <c r="AG8" s="36"/>
      <c r="AH8" s="36"/>
      <c r="AI8" s="36"/>
    </row>
    <row r="9" spans="1:35" s="3" customFormat="1" ht="13.8" x14ac:dyDescent="0.25">
      <c r="A9" s="1"/>
      <c r="B9" s="10" t="s">
        <v>5</v>
      </c>
      <c r="C9" s="27">
        <v>65629262</v>
      </c>
      <c r="D9" s="27">
        <v>110618979</v>
      </c>
      <c r="E9" s="27">
        <v>106680821</v>
      </c>
      <c r="F9" s="27">
        <v>591460765</v>
      </c>
      <c r="G9" s="27">
        <v>121487515</v>
      </c>
      <c r="H9" s="27">
        <v>374709156</v>
      </c>
      <c r="I9" s="27">
        <v>494171855</v>
      </c>
      <c r="J9" s="27">
        <v>601000045</v>
      </c>
      <c r="K9" s="27">
        <v>610020884</v>
      </c>
      <c r="L9" s="27">
        <v>466543691</v>
      </c>
      <c r="M9" s="26">
        <v>389998734</v>
      </c>
      <c r="N9" s="26">
        <v>315949542</v>
      </c>
      <c r="O9" s="26">
        <v>356665390</v>
      </c>
      <c r="P9" s="26">
        <v>530279269</v>
      </c>
      <c r="Q9" s="26">
        <v>403155327</v>
      </c>
      <c r="AG9" s="36"/>
      <c r="AH9" s="36"/>
      <c r="AI9" s="36"/>
    </row>
    <row r="10" spans="1:35" s="3" customFormat="1" ht="13.8" x14ac:dyDescent="0.25">
      <c r="A10" s="1"/>
      <c r="B10" s="10" t="s">
        <v>6</v>
      </c>
      <c r="C10" s="27">
        <v>75194101</v>
      </c>
      <c r="D10" s="27">
        <v>106293235</v>
      </c>
      <c r="E10" s="27">
        <v>115717997</v>
      </c>
      <c r="F10" s="27">
        <v>392612060</v>
      </c>
      <c r="G10" s="27">
        <v>59951254</v>
      </c>
      <c r="H10" s="27">
        <v>596225840</v>
      </c>
      <c r="I10" s="27">
        <v>561107052</v>
      </c>
      <c r="J10" s="27">
        <v>864484972</v>
      </c>
      <c r="K10" s="27">
        <v>1167412168</v>
      </c>
      <c r="L10" s="27">
        <v>502823423</v>
      </c>
      <c r="M10" s="27">
        <v>208451361</v>
      </c>
      <c r="N10" s="27">
        <v>181131255</v>
      </c>
      <c r="O10" s="27">
        <v>346923659</v>
      </c>
      <c r="P10" s="27">
        <v>582473449</v>
      </c>
      <c r="Q10" s="27"/>
      <c r="AG10" s="36"/>
      <c r="AH10" s="36"/>
      <c r="AI10" s="36"/>
    </row>
    <row r="11" spans="1:35" s="3" customFormat="1" ht="13.8" x14ac:dyDescent="0.25">
      <c r="A11" s="1"/>
      <c r="B11" s="10" t="s">
        <v>7</v>
      </c>
      <c r="C11" s="27">
        <v>171975298</v>
      </c>
      <c r="D11" s="27">
        <v>2778679</v>
      </c>
      <c r="E11" s="27">
        <v>180081262</v>
      </c>
      <c r="F11" s="27">
        <v>668929366</v>
      </c>
      <c r="G11" s="27">
        <v>48823021</v>
      </c>
      <c r="H11" s="27">
        <v>467138356</v>
      </c>
      <c r="I11" s="27">
        <v>500883269</v>
      </c>
      <c r="J11" s="27">
        <v>744227654</v>
      </c>
      <c r="K11" s="27">
        <v>932578245</v>
      </c>
      <c r="L11" s="27">
        <v>628179406</v>
      </c>
      <c r="M11" s="27">
        <v>309510334</v>
      </c>
      <c r="N11" s="27">
        <v>209223922</v>
      </c>
      <c r="O11" s="27">
        <v>341106131</v>
      </c>
      <c r="P11" s="27">
        <v>397973472</v>
      </c>
      <c r="Q11" s="27"/>
      <c r="AG11" s="36"/>
      <c r="AH11" s="36"/>
      <c r="AI11" s="36"/>
    </row>
    <row r="12" spans="1:35" s="3" customFormat="1" ht="13.8" x14ac:dyDescent="0.25">
      <c r="A12" s="1"/>
      <c r="B12" s="10" t="s">
        <v>8</v>
      </c>
      <c r="C12" s="27">
        <v>15453600</v>
      </c>
      <c r="D12" s="27">
        <v>155811003</v>
      </c>
      <c r="E12" s="27">
        <v>294563013</v>
      </c>
      <c r="F12" s="27">
        <v>449539567</v>
      </c>
      <c r="G12" s="27">
        <v>115162570</v>
      </c>
      <c r="H12" s="27">
        <v>396207629</v>
      </c>
      <c r="I12" s="27">
        <v>779528504</v>
      </c>
      <c r="J12" s="27">
        <v>685110392</v>
      </c>
      <c r="K12" s="27">
        <v>354487484</v>
      </c>
      <c r="L12" s="27">
        <v>801130473</v>
      </c>
      <c r="M12" s="27">
        <v>310183480</v>
      </c>
      <c r="N12" s="27">
        <v>228079147</v>
      </c>
      <c r="O12" s="27">
        <v>492780485</v>
      </c>
      <c r="P12" s="27">
        <v>374957548</v>
      </c>
      <c r="Q12" s="27"/>
      <c r="AG12" s="36"/>
      <c r="AH12" s="36"/>
      <c r="AI12" s="36"/>
    </row>
    <row r="13" spans="1:35" s="3" customFormat="1" ht="13.8" x14ac:dyDescent="0.25">
      <c r="A13" s="1"/>
      <c r="B13" s="11" t="s">
        <v>9</v>
      </c>
      <c r="C13" s="27">
        <v>6022588</v>
      </c>
      <c r="D13" s="27">
        <v>87492304</v>
      </c>
      <c r="E13" s="27">
        <v>309459964</v>
      </c>
      <c r="F13" s="27">
        <v>397232522</v>
      </c>
      <c r="G13" s="27">
        <v>141733227</v>
      </c>
      <c r="H13" s="27">
        <v>322920295</v>
      </c>
      <c r="I13" s="27">
        <v>745260095</v>
      </c>
      <c r="J13" s="27">
        <v>384968077</v>
      </c>
      <c r="K13" s="27">
        <v>594086608</v>
      </c>
      <c r="L13" s="27">
        <v>815297159</v>
      </c>
      <c r="M13" s="27">
        <v>423852704</v>
      </c>
      <c r="N13" s="27">
        <v>309155065</v>
      </c>
      <c r="O13" s="27">
        <v>457784510</v>
      </c>
      <c r="P13" s="27">
        <v>392829904</v>
      </c>
      <c r="Q13" s="27"/>
    </row>
    <row r="14" spans="1:35" s="3" customFormat="1" ht="13.8" x14ac:dyDescent="0.25">
      <c r="A14" s="1"/>
      <c r="B14" s="10" t="s">
        <v>10</v>
      </c>
      <c r="C14" s="27">
        <v>357513828</v>
      </c>
      <c r="D14" s="27">
        <v>85826426</v>
      </c>
      <c r="E14" s="27">
        <v>341542209</v>
      </c>
      <c r="F14" s="27">
        <v>682995772</v>
      </c>
      <c r="G14" s="27">
        <v>187540676</v>
      </c>
      <c r="H14" s="27">
        <v>626186329</v>
      </c>
      <c r="I14" s="27">
        <v>968300374</v>
      </c>
      <c r="J14" s="27">
        <v>267862531</v>
      </c>
      <c r="K14" s="27">
        <v>634231013</v>
      </c>
      <c r="L14" s="27">
        <v>449336107</v>
      </c>
      <c r="M14" s="27">
        <v>12322797</v>
      </c>
      <c r="N14" s="27">
        <v>292954014</v>
      </c>
      <c r="O14" s="27">
        <v>518082834</v>
      </c>
      <c r="P14" s="27">
        <v>418891333</v>
      </c>
      <c r="Q14" s="27"/>
    </row>
    <row r="15" spans="1:35" s="3" customFormat="1" ht="13.8" x14ac:dyDescent="0.25">
      <c r="A15" s="1"/>
      <c r="B15" s="10" t="s">
        <v>11</v>
      </c>
      <c r="C15" s="27">
        <v>140200843</v>
      </c>
      <c r="D15" s="27">
        <v>237179324</v>
      </c>
      <c r="E15" s="27">
        <v>501227366</v>
      </c>
      <c r="F15" s="27">
        <v>768527992</v>
      </c>
      <c r="G15" s="27">
        <v>165995475</v>
      </c>
      <c r="H15" s="27">
        <v>625645021</v>
      </c>
      <c r="I15" s="27">
        <v>849739832</v>
      </c>
      <c r="J15" s="27">
        <v>469384152</v>
      </c>
      <c r="K15" s="27">
        <v>466907846</v>
      </c>
      <c r="L15" s="27">
        <v>987650137</v>
      </c>
      <c r="M15" s="27">
        <v>240001587</v>
      </c>
      <c r="N15" s="27">
        <v>293039586</v>
      </c>
      <c r="O15" s="27">
        <v>442086564</v>
      </c>
      <c r="P15" s="27">
        <v>277594965</v>
      </c>
      <c r="Q15" s="27"/>
    </row>
    <row r="16" spans="1:35" s="3" customFormat="1" ht="13.8" x14ac:dyDescent="0.25">
      <c r="A16" s="1"/>
      <c r="B16" s="10" t="s">
        <v>12</v>
      </c>
      <c r="C16" s="27">
        <v>122205856</v>
      </c>
      <c r="D16" s="27">
        <v>169523752</v>
      </c>
      <c r="E16" s="27">
        <v>161447011</v>
      </c>
      <c r="F16" s="27">
        <v>506797949</v>
      </c>
      <c r="G16" s="27">
        <v>287959006</v>
      </c>
      <c r="H16" s="27">
        <v>558833261</v>
      </c>
      <c r="I16" s="27">
        <v>773495225</v>
      </c>
      <c r="J16" s="27">
        <v>295702703</v>
      </c>
      <c r="K16" s="27">
        <v>735398292</v>
      </c>
      <c r="L16" s="27">
        <v>496939373</v>
      </c>
      <c r="M16" s="27">
        <v>150245441</v>
      </c>
      <c r="N16" s="27">
        <v>265856228</v>
      </c>
      <c r="O16" s="27">
        <v>632835389</v>
      </c>
      <c r="P16" s="27">
        <v>660464457</v>
      </c>
      <c r="Q16" s="27"/>
    </row>
    <row r="17" spans="1:17" s="3" customFormat="1" ht="13.8" x14ac:dyDescent="0.25">
      <c r="A17" s="1"/>
      <c r="B17" s="10" t="s">
        <v>13</v>
      </c>
      <c r="C17" s="27">
        <v>17812598</v>
      </c>
      <c r="D17" s="27">
        <v>320122199</v>
      </c>
      <c r="E17" s="27">
        <v>515453435</v>
      </c>
      <c r="F17" s="27">
        <v>233314644</v>
      </c>
      <c r="G17" s="27">
        <v>177864507</v>
      </c>
      <c r="H17" s="27">
        <v>639301744</v>
      </c>
      <c r="I17" s="27">
        <v>836240273</v>
      </c>
      <c r="J17" s="26">
        <v>1246241786</v>
      </c>
      <c r="K17" s="27">
        <v>600695205</v>
      </c>
      <c r="L17" s="27">
        <v>668071844</v>
      </c>
      <c r="M17" s="27">
        <v>339782482</v>
      </c>
      <c r="N17" s="27">
        <v>292184466</v>
      </c>
      <c r="O17" s="27">
        <v>611416300</v>
      </c>
      <c r="P17" s="27">
        <v>544111231</v>
      </c>
      <c r="Q17" s="27"/>
    </row>
    <row r="18" spans="1:17" s="3" customFormat="1" ht="13.8" x14ac:dyDescent="0.25">
      <c r="A18" s="1"/>
      <c r="B18" s="12" t="s">
        <v>14</v>
      </c>
      <c r="C18" s="28">
        <v>3935331</v>
      </c>
      <c r="D18" s="28">
        <v>181396923</v>
      </c>
      <c r="E18" s="28">
        <v>290333963</v>
      </c>
      <c r="F18" s="28">
        <v>82061811</v>
      </c>
      <c r="G18" s="28">
        <v>239192275</v>
      </c>
      <c r="H18" s="28">
        <v>159721274</v>
      </c>
      <c r="I18" s="28">
        <v>482954577</v>
      </c>
      <c r="J18" s="28">
        <v>223736590</v>
      </c>
      <c r="K18" s="27">
        <v>735547149</v>
      </c>
      <c r="L18" s="27">
        <v>1113204987</v>
      </c>
      <c r="M18" s="27">
        <v>77607685</v>
      </c>
      <c r="N18" s="27">
        <v>292517525</v>
      </c>
      <c r="O18" s="27">
        <v>611012298</v>
      </c>
      <c r="P18" s="27">
        <v>834624906</v>
      </c>
      <c r="Q18" s="27"/>
    </row>
    <row r="19" spans="1:17" s="3" customFormat="1" ht="13.8" x14ac:dyDescent="0.25">
      <c r="A19" s="1"/>
      <c r="B19" s="13" t="s">
        <v>15</v>
      </c>
      <c r="C19" s="29">
        <v>1021521919</v>
      </c>
      <c r="D19" s="29">
        <v>1748306202</v>
      </c>
      <c r="E19" s="29">
        <v>3023316293</v>
      </c>
      <c r="F19" s="29">
        <v>5142253134</v>
      </c>
      <c r="G19" s="29">
        <v>1672498470</v>
      </c>
      <c r="H19" s="29">
        <v>5131079360</v>
      </c>
      <c r="I19" s="29">
        <v>7421941848</v>
      </c>
      <c r="J19" s="29">
        <v>6573719918</v>
      </c>
      <c r="K19" s="29">
        <v>8284785484</v>
      </c>
      <c r="L19" s="29">
        <v>8724821352</v>
      </c>
      <c r="M19" s="29">
        <v>3415147205</v>
      </c>
      <c r="N19" s="29">
        <v>2896807394</v>
      </c>
      <c r="O19" s="29">
        <v>5622448833</v>
      </c>
      <c r="P19" s="29">
        <f>SUM(P7:P18)</f>
        <v>6293876522</v>
      </c>
      <c r="Q19" s="29">
        <f>SUM(Q7:Q18)</f>
        <v>1187110098</v>
      </c>
    </row>
    <row r="20" spans="1:17" x14ac:dyDescent="0.25">
      <c r="B20" s="15" t="s">
        <v>22</v>
      </c>
      <c r="C20" s="15"/>
      <c r="D20" s="15"/>
      <c r="E20" s="15"/>
      <c r="F20" s="15"/>
      <c r="G20" s="15"/>
      <c r="H20" s="15"/>
      <c r="J20" s="21"/>
      <c r="K20" s="20"/>
      <c r="L20" s="20"/>
      <c r="M20" s="20"/>
      <c r="N20" s="20"/>
      <c r="O20" s="20"/>
      <c r="P20" s="20"/>
      <c r="Q20" s="20"/>
    </row>
    <row r="21" spans="1:17" x14ac:dyDescent="0.25">
      <c r="B21" s="16"/>
      <c r="K21" s="20"/>
      <c r="L21" s="20"/>
      <c r="M21" s="20"/>
      <c r="N21" s="20"/>
      <c r="O21" s="20"/>
      <c r="P21" s="20"/>
      <c r="Q21" s="20"/>
    </row>
    <row r="22" spans="1:17" x14ac:dyDescent="0.25">
      <c r="B22" s="19"/>
      <c r="J22" s="21"/>
      <c r="K22" s="21"/>
      <c r="L22" s="21"/>
      <c r="M22" s="21"/>
      <c r="N22" s="21"/>
      <c r="O22" s="21"/>
      <c r="P22" s="21"/>
      <c r="Q22" s="21"/>
    </row>
    <row r="23" spans="1:17" ht="15.6" x14ac:dyDescent="0.3">
      <c r="B23" s="7" t="s">
        <v>20</v>
      </c>
      <c r="C23" s="8"/>
      <c r="D23" s="8"/>
      <c r="E23" s="8"/>
      <c r="F23" s="8"/>
      <c r="G23" s="8"/>
      <c r="H23" s="8"/>
      <c r="I23" s="8"/>
      <c r="J23" s="8"/>
      <c r="K23" s="3"/>
      <c r="L23" s="3"/>
      <c r="M23" s="3"/>
      <c r="N23" s="3"/>
      <c r="O23" s="3"/>
      <c r="P23" s="3"/>
      <c r="Q23" s="3"/>
    </row>
    <row r="24" spans="1:17" x14ac:dyDescent="0.25">
      <c r="B24" s="9" t="s">
        <v>2</v>
      </c>
      <c r="C24" s="9">
        <v>2005</v>
      </c>
      <c r="D24" s="9">
        <v>2006</v>
      </c>
      <c r="E24" s="9">
        <v>2007</v>
      </c>
      <c r="F24" s="9">
        <v>2008</v>
      </c>
      <c r="G24" s="9">
        <v>2009</v>
      </c>
      <c r="H24" s="9">
        <v>2010</v>
      </c>
      <c r="I24" s="9">
        <v>2011</v>
      </c>
      <c r="J24" s="9">
        <v>2012</v>
      </c>
      <c r="K24" s="9">
        <v>2013</v>
      </c>
      <c r="L24" s="9">
        <v>2014</v>
      </c>
      <c r="M24" s="9">
        <v>2015</v>
      </c>
      <c r="N24" s="9">
        <v>2016</v>
      </c>
      <c r="O24" s="37">
        <v>2017</v>
      </c>
      <c r="P24" s="38">
        <v>2018</v>
      </c>
      <c r="Q24" s="38">
        <v>2019</v>
      </c>
    </row>
    <row r="25" spans="1:17" x14ac:dyDescent="0.25">
      <c r="B25" s="10" t="s">
        <v>3</v>
      </c>
      <c r="C25" s="26">
        <v>108701</v>
      </c>
      <c r="D25" s="26">
        <v>396881</v>
      </c>
      <c r="E25" s="26">
        <v>220888.49882629106</v>
      </c>
      <c r="F25" s="26">
        <v>106173</v>
      </c>
      <c r="G25" s="26">
        <v>133043</v>
      </c>
      <c r="H25" s="26">
        <v>333660</v>
      </c>
      <c r="I25" s="26">
        <v>167952</v>
      </c>
      <c r="J25" s="26">
        <v>303659</v>
      </c>
      <c r="K25" s="26">
        <v>1331805</v>
      </c>
      <c r="L25" s="26">
        <v>1334080</v>
      </c>
      <c r="M25" s="26">
        <v>770573</v>
      </c>
      <c r="N25" s="26">
        <v>164019</v>
      </c>
      <c r="O25" s="26">
        <v>856827</v>
      </c>
      <c r="P25" s="26">
        <v>1679376</v>
      </c>
      <c r="Q25" s="26">
        <v>884585.13253012043</v>
      </c>
    </row>
    <row r="26" spans="1:17" x14ac:dyDescent="0.25">
      <c r="B26" s="10" t="s">
        <v>4</v>
      </c>
      <c r="C26" s="26">
        <v>15</v>
      </c>
      <c r="D26" s="26">
        <v>269408</v>
      </c>
      <c r="E26" s="26">
        <v>218036.48239436618</v>
      </c>
      <c r="F26" s="26">
        <v>407505</v>
      </c>
      <c r="G26" s="26">
        <v>172131</v>
      </c>
      <c r="H26" s="26">
        <v>338250</v>
      </c>
      <c r="I26" s="26">
        <v>467722</v>
      </c>
      <c r="J26" s="26">
        <v>683749</v>
      </c>
      <c r="K26" s="26">
        <v>480278</v>
      </c>
      <c r="L26" s="26">
        <v>971161</v>
      </c>
      <c r="M26" s="26">
        <v>791009</v>
      </c>
      <c r="N26" s="26">
        <v>427366</v>
      </c>
      <c r="O26" s="26">
        <v>1195953</v>
      </c>
      <c r="P26" s="26">
        <v>993818</v>
      </c>
      <c r="Q26" s="26">
        <v>664637.6698795181</v>
      </c>
    </row>
    <row r="27" spans="1:17" x14ac:dyDescent="0.25">
      <c r="B27" s="10" t="s">
        <v>5</v>
      </c>
      <c r="C27" s="27">
        <v>191891</v>
      </c>
      <c r="D27" s="27">
        <v>275745</v>
      </c>
      <c r="E27" s="27">
        <v>226565</v>
      </c>
      <c r="F27" s="27">
        <v>773228</v>
      </c>
      <c r="G27" s="27">
        <v>313452</v>
      </c>
      <c r="H27" s="27">
        <v>680772</v>
      </c>
      <c r="I27" s="27">
        <v>680383</v>
      </c>
      <c r="J27" s="27">
        <v>704106</v>
      </c>
      <c r="K27" s="27">
        <v>746441</v>
      </c>
      <c r="L27" s="27">
        <v>591579</v>
      </c>
      <c r="M27" s="26">
        <v>881221</v>
      </c>
      <c r="N27" s="26">
        <v>969086</v>
      </c>
      <c r="O27" s="26">
        <v>857914</v>
      </c>
      <c r="P27" s="26">
        <v>1090840</v>
      </c>
      <c r="Q27" s="26">
        <v>807308.98192771082</v>
      </c>
    </row>
    <row r="28" spans="1:17" x14ac:dyDescent="0.25">
      <c r="B28" s="10" t="s">
        <v>6</v>
      </c>
      <c r="C28" s="27">
        <v>210628</v>
      </c>
      <c r="D28" s="27">
        <v>225142</v>
      </c>
      <c r="E28" s="27">
        <v>228847</v>
      </c>
      <c r="F28" s="27">
        <v>491524</v>
      </c>
      <c r="G28" s="27">
        <v>177068</v>
      </c>
      <c r="H28" s="27">
        <v>1032077</v>
      </c>
      <c r="I28" s="27">
        <v>693805</v>
      </c>
      <c r="J28" s="27">
        <v>1005508</v>
      </c>
      <c r="K28" s="27">
        <v>1463232</v>
      </c>
      <c r="L28" s="27">
        <v>635865</v>
      </c>
      <c r="M28" s="27">
        <v>494511</v>
      </c>
      <c r="N28" s="27">
        <v>606877</v>
      </c>
      <c r="O28" s="27">
        <v>825019</v>
      </c>
      <c r="P28" s="27">
        <v>1187587</v>
      </c>
      <c r="Q28" s="27"/>
    </row>
    <row r="29" spans="1:17" x14ac:dyDescent="0.25">
      <c r="B29" s="10" t="s">
        <v>7</v>
      </c>
      <c r="C29" s="27">
        <v>412170.1690140845</v>
      </c>
      <c r="D29" s="27">
        <v>6224</v>
      </c>
      <c r="E29" s="27">
        <v>327430</v>
      </c>
      <c r="F29" s="27">
        <v>714126</v>
      </c>
      <c r="G29" s="27">
        <v>129682</v>
      </c>
      <c r="H29" s="27">
        <v>804360</v>
      </c>
      <c r="I29" s="27">
        <v>585641</v>
      </c>
      <c r="J29" s="27">
        <v>876677</v>
      </c>
      <c r="K29" s="27">
        <v>1141240</v>
      </c>
      <c r="L29" s="27">
        <v>800141</v>
      </c>
      <c r="M29" s="27">
        <v>678596</v>
      </c>
      <c r="N29" s="27">
        <v>683795</v>
      </c>
      <c r="O29" s="27">
        <v>825096</v>
      </c>
      <c r="P29" s="27">
        <v>755304</v>
      </c>
      <c r="Q29" s="27"/>
    </row>
    <row r="30" spans="1:17" x14ac:dyDescent="0.25">
      <c r="B30" s="10" t="s">
        <v>8</v>
      </c>
      <c r="C30" s="27">
        <v>39854</v>
      </c>
      <c r="D30" s="27">
        <v>305901</v>
      </c>
      <c r="E30" s="27">
        <v>533262</v>
      </c>
      <c r="F30" s="27">
        <v>431752</v>
      </c>
      <c r="G30" s="27">
        <v>263976</v>
      </c>
      <c r="H30" s="27">
        <v>679535</v>
      </c>
      <c r="I30" s="27">
        <v>974767</v>
      </c>
      <c r="J30" s="27">
        <v>851507</v>
      </c>
      <c r="K30" s="27">
        <v>438271</v>
      </c>
      <c r="L30" s="27">
        <v>1045493</v>
      </c>
      <c r="M30" s="27">
        <v>651231</v>
      </c>
      <c r="N30" s="27">
        <v>629928</v>
      </c>
      <c r="O30" s="27">
        <v>1258182</v>
      </c>
      <c r="P30" s="27">
        <v>688903</v>
      </c>
      <c r="Q30" s="27"/>
    </row>
    <row r="31" spans="1:17" x14ac:dyDescent="0.25">
      <c r="B31" s="11" t="s">
        <v>9</v>
      </c>
      <c r="C31" s="27">
        <v>15136</v>
      </c>
      <c r="D31" s="27">
        <v>164363</v>
      </c>
      <c r="E31" s="27">
        <v>540316</v>
      </c>
      <c r="F31" s="27">
        <v>356813</v>
      </c>
      <c r="G31" s="27">
        <v>296373</v>
      </c>
      <c r="H31" s="27">
        <v>597529</v>
      </c>
      <c r="I31" s="27">
        <v>938827</v>
      </c>
      <c r="J31" s="27">
        <v>508846</v>
      </c>
      <c r="K31" s="27">
        <v>783875</v>
      </c>
      <c r="L31" s="27">
        <v>1052934</v>
      </c>
      <c r="M31" s="27">
        <v>920940</v>
      </c>
      <c r="N31" s="27">
        <v>884551</v>
      </c>
      <c r="O31" s="27">
        <v>1200370</v>
      </c>
      <c r="P31" s="27">
        <v>731044</v>
      </c>
      <c r="Q31" s="27"/>
    </row>
    <row r="32" spans="1:17" x14ac:dyDescent="0.25">
      <c r="B32" s="10" t="s">
        <v>10</v>
      </c>
      <c r="C32" s="27">
        <v>823592</v>
      </c>
      <c r="D32" s="27">
        <v>149756</v>
      </c>
      <c r="E32" s="27">
        <v>582925</v>
      </c>
      <c r="F32" s="27">
        <v>642681</v>
      </c>
      <c r="G32" s="27">
        <v>398059</v>
      </c>
      <c r="H32" s="27">
        <v>1151175</v>
      </c>
      <c r="I32" s="27">
        <v>1203149</v>
      </c>
      <c r="J32" s="27">
        <v>369889</v>
      </c>
      <c r="K32" s="27">
        <v>821692</v>
      </c>
      <c r="L32" s="27">
        <v>582437</v>
      </c>
      <c r="M32" s="27">
        <v>28790</v>
      </c>
      <c r="N32" s="27">
        <v>801151</v>
      </c>
      <c r="O32" s="27">
        <v>1288063</v>
      </c>
      <c r="P32" s="27">
        <v>754773</v>
      </c>
      <c r="Q32" s="27"/>
    </row>
    <row r="33" spans="2:17" x14ac:dyDescent="0.25">
      <c r="B33" s="10" t="s">
        <v>11</v>
      </c>
      <c r="C33" s="27">
        <v>303916</v>
      </c>
      <c r="D33" s="27">
        <v>410781</v>
      </c>
      <c r="E33" s="27">
        <v>844837</v>
      </c>
      <c r="F33" s="27">
        <v>786913</v>
      </c>
      <c r="G33" s="27">
        <v>326729</v>
      </c>
      <c r="H33" s="27">
        <v>1158037</v>
      </c>
      <c r="I33" s="27">
        <v>1073144</v>
      </c>
      <c r="J33" s="27">
        <v>637117</v>
      </c>
      <c r="K33" s="27">
        <v>607453</v>
      </c>
      <c r="L33" s="27">
        <v>1301232</v>
      </c>
      <c r="M33" s="27">
        <v>534357</v>
      </c>
      <c r="N33" s="27">
        <v>789140</v>
      </c>
      <c r="O33" s="27">
        <v>1010938</v>
      </c>
      <c r="P33" s="27">
        <v>485417</v>
      </c>
      <c r="Q33" s="27"/>
    </row>
    <row r="34" spans="2:17" x14ac:dyDescent="0.25">
      <c r="B34" s="10" t="s">
        <v>12</v>
      </c>
      <c r="C34" s="27">
        <v>237310</v>
      </c>
      <c r="D34" s="27">
        <v>342858</v>
      </c>
      <c r="E34" s="27">
        <v>262689</v>
      </c>
      <c r="F34" s="27">
        <v>630359</v>
      </c>
      <c r="G34" s="27">
        <v>578673</v>
      </c>
      <c r="H34" s="27">
        <v>990120</v>
      </c>
      <c r="I34" s="27">
        <v>1001312</v>
      </c>
      <c r="J34" s="27">
        <v>366008</v>
      </c>
      <c r="K34" s="27">
        <v>941746</v>
      </c>
      <c r="L34" s="27">
        <v>666715</v>
      </c>
      <c r="M34" s="27">
        <v>350902</v>
      </c>
      <c r="N34" s="27">
        <v>678055</v>
      </c>
      <c r="O34" s="27">
        <v>1378122</v>
      </c>
      <c r="P34" s="27">
        <v>1144639.4508879157</v>
      </c>
      <c r="Q34" s="27"/>
    </row>
    <row r="35" spans="2:17" x14ac:dyDescent="0.25">
      <c r="B35" s="10" t="s">
        <v>13</v>
      </c>
      <c r="C35" s="27">
        <v>36279</v>
      </c>
      <c r="D35" s="27">
        <v>663011</v>
      </c>
      <c r="E35" s="27">
        <v>757122</v>
      </c>
      <c r="F35" s="27">
        <v>362783</v>
      </c>
      <c r="G35" s="27">
        <v>342656</v>
      </c>
      <c r="H35" s="27">
        <v>1124655</v>
      </c>
      <c r="I35" s="27">
        <v>1067096</v>
      </c>
      <c r="J35" s="26">
        <v>1520139</v>
      </c>
      <c r="K35" s="27">
        <v>770856</v>
      </c>
      <c r="L35" s="27">
        <v>917400</v>
      </c>
      <c r="M35" s="27">
        <v>789847</v>
      </c>
      <c r="N35" s="27">
        <v>745529</v>
      </c>
      <c r="O35" s="27">
        <v>1306729</v>
      </c>
      <c r="P35" s="27">
        <v>934706</v>
      </c>
      <c r="Q35" s="27"/>
    </row>
    <row r="36" spans="2:17" x14ac:dyDescent="0.25">
      <c r="B36" s="12" t="s">
        <v>14</v>
      </c>
      <c r="C36" s="28">
        <v>8037</v>
      </c>
      <c r="D36" s="28">
        <v>387420</v>
      </c>
      <c r="E36" s="28">
        <v>406385</v>
      </c>
      <c r="F36" s="28">
        <v>176904</v>
      </c>
      <c r="G36" s="28">
        <v>447089</v>
      </c>
      <c r="H36" s="28">
        <v>266451</v>
      </c>
      <c r="I36" s="28">
        <v>606952</v>
      </c>
      <c r="J36" s="28">
        <v>275393</v>
      </c>
      <c r="K36" s="27">
        <v>953106</v>
      </c>
      <c r="L36" s="27">
        <v>1624758</v>
      </c>
      <c r="M36" s="27">
        <v>204894</v>
      </c>
      <c r="N36" s="27">
        <v>750257</v>
      </c>
      <c r="O36" s="27">
        <v>1287901</v>
      </c>
      <c r="P36" s="27">
        <v>1494575</v>
      </c>
      <c r="Q36" s="27"/>
    </row>
    <row r="37" spans="2:17" x14ac:dyDescent="0.25">
      <c r="B37" s="13" t="s">
        <v>15</v>
      </c>
      <c r="C37" s="29">
        <v>2387529.1690140846</v>
      </c>
      <c r="D37" s="29">
        <v>3597490</v>
      </c>
      <c r="E37" s="29">
        <v>5149302.981220657</v>
      </c>
      <c r="F37" s="29">
        <v>5880761</v>
      </c>
      <c r="G37" s="29">
        <v>3578931</v>
      </c>
      <c r="H37" s="29">
        <v>9156621</v>
      </c>
      <c r="I37" s="29">
        <v>9460750</v>
      </c>
      <c r="J37" s="29">
        <v>8102598</v>
      </c>
      <c r="K37" s="29">
        <v>10479995</v>
      </c>
      <c r="L37" s="29">
        <v>11523795</v>
      </c>
      <c r="M37" s="29">
        <v>7096871</v>
      </c>
      <c r="N37" s="29">
        <v>8129754</v>
      </c>
      <c r="O37" s="29">
        <v>13291114</v>
      </c>
      <c r="P37" s="29">
        <f>SUM(P25:P36)</f>
        <v>11940982.450887915</v>
      </c>
      <c r="Q37" s="29">
        <f>SUM(Q25:Q36)</f>
        <v>2356531.7843373492</v>
      </c>
    </row>
    <row r="38" spans="2:17" x14ac:dyDescent="0.25">
      <c r="B38" s="15" t="s">
        <v>22</v>
      </c>
      <c r="C38" s="15"/>
      <c r="D38" s="15"/>
      <c r="E38" s="15"/>
      <c r="F38" s="15"/>
      <c r="G38" s="15"/>
      <c r="H38" s="15"/>
      <c r="J38" s="21"/>
      <c r="K38" s="20"/>
      <c r="L38" s="22"/>
      <c r="M38" s="22"/>
      <c r="N38" s="22"/>
      <c r="O38" s="22"/>
      <c r="P38" s="22"/>
      <c r="Q38" s="22"/>
    </row>
    <row r="39" spans="2:17" x14ac:dyDescent="0.25">
      <c r="B39" s="44" t="s">
        <v>26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2:17" x14ac:dyDescent="0.25">
      <c r="B40" s="19"/>
      <c r="J40" s="21"/>
      <c r="K40" s="21"/>
      <c r="L40" s="21"/>
      <c r="M40" s="21"/>
      <c r="N40" s="24"/>
      <c r="O40" s="39"/>
      <c r="P40" s="21"/>
      <c r="Q40" s="21"/>
    </row>
    <row r="41" spans="2:17" ht="15.6" x14ac:dyDescent="0.3">
      <c r="B41" s="7" t="s">
        <v>23</v>
      </c>
      <c r="C41" s="8"/>
      <c r="D41" s="8"/>
      <c r="E41" s="8"/>
      <c r="F41" s="8"/>
      <c r="G41" s="8"/>
      <c r="H41" s="8"/>
      <c r="I41" s="8"/>
      <c r="J41" s="8"/>
      <c r="K41" s="3"/>
      <c r="L41" s="3"/>
      <c r="M41" s="3"/>
      <c r="N41" s="3"/>
      <c r="O41" s="3"/>
      <c r="P41" s="3"/>
      <c r="Q41" s="3"/>
    </row>
    <row r="42" spans="2:17" x14ac:dyDescent="0.25">
      <c r="B42" s="9" t="s">
        <v>2</v>
      </c>
      <c r="C42" s="9">
        <v>2005</v>
      </c>
      <c r="D42" s="9">
        <v>2006</v>
      </c>
      <c r="E42" s="9">
        <v>2007</v>
      </c>
      <c r="F42" s="9">
        <v>2008</v>
      </c>
      <c r="G42" s="9">
        <v>2009</v>
      </c>
      <c r="H42" s="9">
        <v>2010</v>
      </c>
      <c r="I42" s="9">
        <v>2011</v>
      </c>
      <c r="J42" s="9">
        <v>2012</v>
      </c>
      <c r="K42" s="9">
        <v>2013</v>
      </c>
      <c r="L42" s="9">
        <v>2014</v>
      </c>
      <c r="M42" s="9">
        <v>2015</v>
      </c>
      <c r="N42" s="9">
        <v>2016</v>
      </c>
      <c r="O42" s="9">
        <v>2017</v>
      </c>
      <c r="P42" s="37">
        <v>2018</v>
      </c>
      <c r="Q42" s="37">
        <v>2019</v>
      </c>
    </row>
    <row r="43" spans="2:17" x14ac:dyDescent="0.25">
      <c r="B43" s="10" t="s">
        <v>3</v>
      </c>
      <c r="C43" s="30">
        <f>C25/venda_dieselB!C7</f>
        <v>3.8534809555810325E-2</v>
      </c>
      <c r="D43" s="30">
        <f>D25/venda_dieselB!D7</f>
        <v>0.13520179536249161</v>
      </c>
      <c r="E43" s="30">
        <f>E25/venda_dieselB!E7</f>
        <v>7.2482386593512027E-2</v>
      </c>
      <c r="F43" s="30">
        <f>F25/venda_dieselB!F7</f>
        <v>3.1541816043250195E-2</v>
      </c>
      <c r="G43" s="30">
        <f>G25/venda_dieselB!G7</f>
        <v>4.2123691194002603E-2</v>
      </c>
      <c r="H43" s="30">
        <f>H25/venda_dieselB!H7</f>
        <v>9.9616994689030375E-2</v>
      </c>
      <c r="I43" s="30">
        <f>I25/venda_dieselB!I7</f>
        <v>4.7222269824283854E-2</v>
      </c>
      <c r="J43" s="30">
        <f>J25/venda_dieselB!J7</f>
        <v>7.7311086149681629E-2</v>
      </c>
      <c r="K43" s="30">
        <f>K25/venda_dieselB!K7</f>
        <v>0.2988325655342034</v>
      </c>
      <c r="L43" s="30">
        <f>L25/venda_dieselB!L7</f>
        <v>0.29215644968244725</v>
      </c>
      <c r="M43" s="30">
        <f>M25/venda_dieselB!M7</f>
        <v>0.16280862096394477</v>
      </c>
      <c r="N43" s="30">
        <f>N25/venda_dieselB!N7</f>
        <v>4.1598886269945769E-2</v>
      </c>
      <c r="O43" s="30">
        <f>O25/venda_dieselB!O7</f>
        <v>0.21641599743399739</v>
      </c>
      <c r="P43" s="30">
        <f>P25/venda_dieselB!P7</f>
        <v>0.40606397270687672</v>
      </c>
      <c r="Q43" s="30">
        <f>Q25/venda_dieselB!Q7</f>
        <v>0.20132128761126705</v>
      </c>
    </row>
    <row r="44" spans="2:17" x14ac:dyDescent="0.25">
      <c r="B44" s="10" t="s">
        <v>4</v>
      </c>
      <c r="C44" s="30">
        <f>C26/venda_dieselB!C8</f>
        <v>5.2282842244889124E-6</v>
      </c>
      <c r="D44" s="30">
        <f>D26/venda_dieselB!D8</f>
        <v>9.5380074852697255E-2</v>
      </c>
      <c r="E44" s="30">
        <f>E26/venda_dieselB!E8</f>
        <v>7.3388437908615031E-2</v>
      </c>
      <c r="F44" s="30">
        <f>F26/venda_dieselB!F8</f>
        <v>0.11974675524060813</v>
      </c>
      <c r="G44" s="30">
        <f>G26/venda_dieselB!G8</f>
        <v>5.5484055240494115E-2</v>
      </c>
      <c r="H44" s="30">
        <f>H26/venda_dieselB!H8</f>
        <v>9.5440842154235303E-2</v>
      </c>
      <c r="I44" s="30">
        <f>I26/venda_dieselB!I8</f>
        <v>0.12180052213899137</v>
      </c>
      <c r="J44" s="30">
        <f>J26/venda_dieselB!J8</f>
        <v>0.16359780991943557</v>
      </c>
      <c r="K44" s="30">
        <f>K26/venda_dieselB!K8</f>
        <v>0.11231890288197434</v>
      </c>
      <c r="L44" s="30">
        <f>L26/venda_dieselB!L8</f>
        <v>0.20753143397818394</v>
      </c>
      <c r="M44" s="30">
        <f>M26/venda_dieselB!M8</f>
        <v>0.19427373797268263</v>
      </c>
      <c r="N44" s="30">
        <f>N26/venda_dieselB!N8</f>
        <v>9.9745439958767182E-2</v>
      </c>
      <c r="O44" s="30">
        <f>O26/venda_dieselB!O8</f>
        <v>0.29639873018626617</v>
      </c>
      <c r="P44" s="30">
        <f>P26/venda_dieselB!P8</f>
        <v>0.24118976116450727</v>
      </c>
      <c r="Q44" s="30">
        <f>Q26/venda_dieselB!Q8</f>
        <v>0.15182980101611368</v>
      </c>
    </row>
    <row r="45" spans="2:17" x14ac:dyDescent="0.25">
      <c r="B45" s="10" t="s">
        <v>5</v>
      </c>
      <c r="C45" s="31">
        <f>C27/venda_dieselB!C9</f>
        <v>5.6456970815601748E-2</v>
      </c>
      <c r="D45" s="31">
        <f>D27/venda_dieselB!D9</f>
        <v>8.0602576719845831E-2</v>
      </c>
      <c r="E45" s="31">
        <f>E27/venda_dieselB!E9</f>
        <v>6.2241930598871328E-2</v>
      </c>
      <c r="F45" s="31">
        <f>F27/venda_dieselB!F9</f>
        <v>0.20912260459079196</v>
      </c>
      <c r="G45" s="31">
        <f>G27/venda_dieselB!G9</f>
        <v>8.6140472470460833E-2</v>
      </c>
      <c r="H45" s="31">
        <f>H27/venda_dieselB!H9</f>
        <v>0.15921736901663971</v>
      </c>
      <c r="I45" s="31">
        <f>I27/venda_dieselB!I9</f>
        <v>0.15831698068748326</v>
      </c>
      <c r="J45" s="31">
        <f>J27/venda_dieselB!J9</f>
        <v>0.14820872689170053</v>
      </c>
      <c r="K45" s="31">
        <f>K27/venda_dieselB!K9</f>
        <v>0.15892705713633196</v>
      </c>
      <c r="L45" s="30">
        <f>L27/venda_dieselB!L9</f>
        <v>0.12285906270405934</v>
      </c>
      <c r="M45" s="30">
        <f>M27/venda_dieselB!M9</f>
        <v>0.17575904429541897</v>
      </c>
      <c r="N45" s="30">
        <f>N27/venda_dieselB!N9</f>
        <v>0.20395973198786291</v>
      </c>
      <c r="O45" s="30">
        <f>O27/venda_dieselB!O9</f>
        <v>0.17681302671896204</v>
      </c>
      <c r="P45" s="30">
        <f>P27/venda_dieselB!P9</f>
        <v>0.2260445942779</v>
      </c>
      <c r="Q45" s="30"/>
    </row>
    <row r="46" spans="2:17" x14ac:dyDescent="0.25">
      <c r="B46" s="10" t="s">
        <v>6</v>
      </c>
      <c r="C46" s="31">
        <f>C28/venda_dieselB!C10</f>
        <v>6.4425606482237149E-2</v>
      </c>
      <c r="D46" s="31">
        <f>D28/venda_dieselB!D10</f>
        <v>7.426195704505037E-2</v>
      </c>
      <c r="E46" s="31">
        <f>E28/venda_dieselB!E10</f>
        <v>7.0731449360271675E-2</v>
      </c>
      <c r="F46" s="31">
        <f>F28/venda_dieselB!F10</f>
        <v>0.13238674538951473</v>
      </c>
      <c r="G46" s="31">
        <f>G28/venda_dieselB!G10</f>
        <v>4.9615468601879827E-2</v>
      </c>
      <c r="H46" s="31">
        <f>H28/venda_dieselB!H10</f>
        <v>0.26018457143994295</v>
      </c>
      <c r="I46" s="31">
        <f>I28/venda_dieselB!I10</f>
        <v>0.16958924699013861</v>
      </c>
      <c r="J46" s="31">
        <f>J28/venda_dieselB!J10</f>
        <v>0.23313351087757656</v>
      </c>
      <c r="K46" s="31">
        <f>K28/venda_dieselB!K10</f>
        <v>0.29601151592485159</v>
      </c>
      <c r="L46" s="30">
        <f>L28/venda_dieselB!L10</f>
        <v>0.13016295640240039</v>
      </c>
      <c r="M46" s="30">
        <f>M28/venda_dieselB!M10</f>
        <v>0.10435093303418888</v>
      </c>
      <c r="N46" s="30">
        <f>N28/venda_dieselB!N10</f>
        <v>0.13271035084930122</v>
      </c>
      <c r="O46" s="30">
        <f>O28/venda_dieselB!O10</f>
        <v>0.19896161675644644</v>
      </c>
      <c r="P46" s="30">
        <f>P28/venda_dieselB!P10</f>
        <v>0.25713860725077925</v>
      </c>
      <c r="Q46" s="30"/>
    </row>
    <row r="47" spans="2:17" x14ac:dyDescent="0.25">
      <c r="B47" s="10" t="s">
        <v>7</v>
      </c>
      <c r="C47" s="31">
        <f>C29/venda_dieselB!C11</f>
        <v>0.12862189883617989</v>
      </c>
      <c r="D47" s="31">
        <f>D29/venda_dieselB!D11</f>
        <v>1.927058106231352E-3</v>
      </c>
      <c r="E47" s="31">
        <f>E29/venda_dieselB!E11</f>
        <v>9.5605107350447208E-2</v>
      </c>
      <c r="F47" s="31">
        <f>F29/venda_dieselB!F11</f>
        <v>0.1910102926215784</v>
      </c>
      <c r="G47" s="31">
        <f>G29/venda_dieselB!G11</f>
        <v>3.6721563331069795E-2</v>
      </c>
      <c r="H47" s="31">
        <f>H29/venda_dieselB!H11</f>
        <v>0.19677800957627342</v>
      </c>
      <c r="I47" s="31">
        <f>I29/venda_dieselB!I11</f>
        <v>0.13208458167397888</v>
      </c>
      <c r="J47" s="31">
        <f>J29/venda_dieselB!J11</f>
        <v>0.18776166415888729</v>
      </c>
      <c r="K47" s="31">
        <f>K29/venda_dieselB!K11</f>
        <v>0.23156654359506032</v>
      </c>
      <c r="L47" s="30">
        <f>L29/venda_dieselB!L11</f>
        <v>0.15591458908391562</v>
      </c>
      <c r="M47" s="30">
        <f>M29/venda_dieselB!M11</f>
        <v>0.14635775311079469</v>
      </c>
      <c r="N47" s="30">
        <f>N29/venda_dieselB!N11</f>
        <v>0.15196347526231302</v>
      </c>
      <c r="O47" s="30">
        <f>O29/venda_dieselB!O11</f>
        <v>0.17879782695734442</v>
      </c>
      <c r="P47" s="30">
        <f>P29/venda_dieselB!P11</f>
        <v>0.20020764049201742</v>
      </c>
      <c r="Q47" s="30"/>
    </row>
    <row r="48" spans="2:17" x14ac:dyDescent="0.25">
      <c r="B48" s="10" t="s">
        <v>8</v>
      </c>
      <c r="C48" s="31">
        <f>C30/venda_dieselB!C12</f>
        <v>1.2098984132236956E-2</v>
      </c>
      <c r="D48" s="31">
        <f>D30/venda_dieselB!D12</f>
        <v>9.54395270266125E-2</v>
      </c>
      <c r="E48" s="31">
        <f>E30/venda_dieselB!E12</f>
        <v>0.15466425049873792</v>
      </c>
      <c r="F48" s="31">
        <f>F30/venda_dieselB!F12</f>
        <v>0.11252337393174107</v>
      </c>
      <c r="G48" s="31">
        <f>G30/venda_dieselB!G12</f>
        <v>7.1329395504636073E-2</v>
      </c>
      <c r="H48" s="31">
        <f>H30/venda_dieselB!H12</f>
        <v>0.16460953482483251</v>
      </c>
      <c r="I48" s="31">
        <f>I30/venda_dieselB!I12</f>
        <v>0.22228418964835991</v>
      </c>
      <c r="J48" s="31">
        <f>J30/venda_dieselB!J12</f>
        <v>0.1865902189632791</v>
      </c>
      <c r="K48" s="31">
        <f>K30/venda_dieselB!K12</f>
        <v>9.3077383852793474E-2</v>
      </c>
      <c r="L48" s="30">
        <f>L30/venda_dieselB!L12</f>
        <v>0.22208028375473016</v>
      </c>
      <c r="M48" s="30">
        <f>M30/venda_dieselB!M12</f>
        <v>0.13390698452106206</v>
      </c>
      <c r="N48" s="30">
        <f>N30/venda_dieselB!N12</f>
        <v>0.13645152825147361</v>
      </c>
      <c r="O48" s="30">
        <f>O30/venda_dieselB!O12</f>
        <v>0.26898866551726369</v>
      </c>
      <c r="P48" s="30">
        <f>P30/venda_dieselB!P12</f>
        <v>0.13745750785974026</v>
      </c>
      <c r="Q48" s="30"/>
    </row>
    <row r="49" spans="2:17" x14ac:dyDescent="0.25">
      <c r="B49" s="11" t="s">
        <v>9</v>
      </c>
      <c r="C49" s="31">
        <f>C31/venda_dieselB!C13</f>
        <v>4.5597993190143963E-3</v>
      </c>
      <c r="D49" s="31">
        <f>D31/venda_dieselB!D13</f>
        <v>5.0383552553060568E-2</v>
      </c>
      <c r="E49" s="31">
        <f>E31/venda_dieselB!E13</f>
        <v>0.15452099225659927</v>
      </c>
      <c r="F49" s="31">
        <f>F31/venda_dieselB!F13</f>
        <v>9.2120546867610342E-2</v>
      </c>
      <c r="G49" s="31">
        <f>G31/venda_dieselB!G13</f>
        <v>7.6029070215605746E-2</v>
      </c>
      <c r="H49" s="31">
        <f>H31/venda_dieselB!H13</f>
        <v>0.13801764369250594</v>
      </c>
      <c r="I49" s="31">
        <f>I31/venda_dieselB!I13</f>
        <v>0.2077391984906474</v>
      </c>
      <c r="J49" s="31">
        <f>J31/venda_dieselB!J13</f>
        <v>0.10645560960486945</v>
      </c>
      <c r="K49" s="31">
        <f>K31/venda_dieselB!K13</f>
        <v>0.15311529005934649</v>
      </c>
      <c r="L49" s="31">
        <f>L31/venda_dieselB!L13</f>
        <v>0.20301041356520741</v>
      </c>
      <c r="M49" s="31">
        <f>M31/venda_dieselB!M13</f>
        <v>0.18554611084423678</v>
      </c>
      <c r="N49" s="31">
        <f>N31/venda_dieselB!N13</f>
        <v>0.18832026264732382</v>
      </c>
      <c r="O49" s="30">
        <f>O31/venda_dieselB!O13</f>
        <v>0.24896377707356679</v>
      </c>
      <c r="P49" s="30">
        <f>P31/venda_dieselB!P13</f>
        <v>0.14673253307593107</v>
      </c>
      <c r="Q49" s="30"/>
    </row>
    <row r="50" spans="2:17" x14ac:dyDescent="0.25">
      <c r="B50" s="10" t="s">
        <v>10</v>
      </c>
      <c r="C50" s="31">
        <f>C32/venda_dieselB!C14</f>
        <v>0.22616586532982566</v>
      </c>
      <c r="D50" s="31">
        <f>D32/venda_dieselB!D14</f>
        <v>4.2215515027443973E-2</v>
      </c>
      <c r="E50" s="31">
        <f>E32/venda_dieselB!E14</f>
        <v>0.15203267333458886</v>
      </c>
      <c r="F50" s="31">
        <f>F32/venda_dieselB!F14</f>
        <v>0.1654153613412179</v>
      </c>
      <c r="G50" s="31">
        <f>G32/venda_dieselB!G14</f>
        <v>0.1038381125064672</v>
      </c>
      <c r="H50" s="31">
        <f>H32/venda_dieselB!H14</f>
        <v>0.26001955503358087</v>
      </c>
      <c r="I50" s="31">
        <f>I32/venda_dieselB!I14</f>
        <v>0.24739255865746743</v>
      </c>
      <c r="J50" s="31">
        <f>J32/venda_dieselB!J14</f>
        <v>7.0878415397245542E-2</v>
      </c>
      <c r="K50" s="31">
        <f>K32/venda_dieselB!K14</f>
        <v>0.15303336243776738</v>
      </c>
      <c r="L50" s="31">
        <f>L32/venda_dieselB!L14</f>
        <v>0.10884664906421425</v>
      </c>
      <c r="M50" s="31">
        <f>M32/venda_dieselB!M14</f>
        <v>5.7377909837540283E-3</v>
      </c>
      <c r="N50" s="31">
        <f>N32/venda_dieselB!N14</f>
        <v>0.16338733554338528</v>
      </c>
      <c r="O50" s="30">
        <f>O32/venda_dieselB!O14</f>
        <v>0.25753109192446805</v>
      </c>
      <c r="P50" s="30">
        <f>P32/venda_dieselB!P14</f>
        <v>0.14521429118050649</v>
      </c>
      <c r="Q50" s="30"/>
    </row>
    <row r="51" spans="2:17" x14ac:dyDescent="0.25">
      <c r="B51" s="10" t="s">
        <v>11</v>
      </c>
      <c r="C51" s="31">
        <f>C33/venda_dieselB!C15</f>
        <v>8.800421142874483E-2</v>
      </c>
      <c r="D51" s="31">
        <f>D33/venda_dieselB!D15</f>
        <v>0.11869568855275139</v>
      </c>
      <c r="E51" s="31">
        <f>E33/venda_dieselB!E15</f>
        <v>0.23975087941499004</v>
      </c>
      <c r="F51" s="31">
        <f>F33/venda_dieselB!F15</f>
        <v>0.19416022933538238</v>
      </c>
      <c r="G51" s="31">
        <f>G33/venda_dieselB!G15</f>
        <v>8.3080077073872327E-2</v>
      </c>
      <c r="H51" s="31">
        <f>H33/venda_dieselB!H15</f>
        <v>0.26755144782376405</v>
      </c>
      <c r="I51" s="31">
        <f>I33/venda_dieselB!I15</f>
        <v>0.2238457531534449</v>
      </c>
      <c r="J51" s="31">
        <f>J33/venda_dieselB!J15</f>
        <v>0.13455805654646813</v>
      </c>
      <c r="K51" s="31">
        <f>K33/venda_dieselB!K15</f>
        <v>0.12077026106782082</v>
      </c>
      <c r="L51" s="31">
        <f>L33/venda_dieselB!L15</f>
        <v>0.24296305459239528</v>
      </c>
      <c r="M51" s="31">
        <f>M33/venda_dieselB!M15</f>
        <v>0.10834312149975033</v>
      </c>
      <c r="N51" s="31">
        <f>N33/venda_dieselB!N15</f>
        <v>0.16524421928950864</v>
      </c>
      <c r="O51" s="30">
        <f>O33/venda_dieselB!O15</f>
        <v>0.20815824023140911</v>
      </c>
      <c r="P51" s="30">
        <f>P33/venda_dieselB!P15</f>
        <v>0.10198476817336698</v>
      </c>
      <c r="Q51" s="30"/>
    </row>
    <row r="52" spans="2:17" x14ac:dyDescent="0.25">
      <c r="B52" s="10" t="s">
        <v>12</v>
      </c>
      <c r="C52" s="31">
        <f>C34/venda_dieselB!C16</f>
        <v>7.0671080038638132E-2</v>
      </c>
      <c r="D52" s="31">
        <f>D34/venda_dieselB!D16</f>
        <v>9.6676268899609175E-2</v>
      </c>
      <c r="E52" s="31">
        <f>E34/venda_dieselB!E16</f>
        <v>6.7218562584730496E-2</v>
      </c>
      <c r="F52" s="31">
        <f>F34/venda_dieselB!F16</f>
        <v>0.15244552580990012</v>
      </c>
      <c r="G52" s="31">
        <f>G34/venda_dieselB!G16</f>
        <v>0.13566398749728376</v>
      </c>
      <c r="H52" s="31">
        <f>H34/venda_dieselB!H16</f>
        <v>0.2243417100058577</v>
      </c>
      <c r="I52" s="31">
        <f>I34/venda_dieselB!I16</f>
        <v>0.21520132762355715</v>
      </c>
      <c r="J52" s="31">
        <f>J34/venda_dieselB!J16</f>
        <v>6.9586120664567555E-2</v>
      </c>
      <c r="K52" s="32">
        <f>K34/venda_dieselB!K16</f>
        <v>0.17174645463578095</v>
      </c>
      <c r="L52" s="32">
        <f>L34/venda_dieselB!L16</f>
        <v>0.1162996022515576</v>
      </c>
      <c r="M52" s="32">
        <f>M34/venda_dieselB!M16</f>
        <v>6.772260689749636E-2</v>
      </c>
      <c r="N52" s="32">
        <f>N34/venda_dieselB!N16</f>
        <v>0.14640161690691075</v>
      </c>
      <c r="O52" s="30">
        <f>O34/venda_dieselB!O16</f>
        <v>0.28034664501105561</v>
      </c>
      <c r="P52" s="30">
        <f>P34/venda_dieselB!P16</f>
        <v>0.22626602998808409</v>
      </c>
      <c r="Q52" s="30"/>
    </row>
    <row r="53" spans="2:17" x14ac:dyDescent="0.25">
      <c r="B53" s="10" t="s">
        <v>13</v>
      </c>
      <c r="C53" s="31">
        <f>C35/venda_dieselB!C17</f>
        <v>1.0794227831787951E-2</v>
      </c>
      <c r="D53" s="31">
        <f>D35/venda_dieselB!D17</f>
        <v>0.1949985337647635</v>
      </c>
      <c r="E53" s="31">
        <f>E35/venda_dieselB!E17</f>
        <v>0.20667249098736898</v>
      </c>
      <c r="F53" s="31">
        <f>F35/venda_dieselB!F17</f>
        <v>0.10066321166325458</v>
      </c>
      <c r="G53" s="31">
        <f>G35/venda_dieselB!G17</f>
        <v>8.8734890596687516E-2</v>
      </c>
      <c r="H53" s="31">
        <f>H35/venda_dieselB!H17</f>
        <v>0.2617234522714964</v>
      </c>
      <c r="I53" s="31">
        <f>I35/venda_dieselB!I17</f>
        <v>0.2349044238525049</v>
      </c>
      <c r="J53" s="30">
        <f>J35/venda_dieselB!J17</f>
        <v>0.30400242120907217</v>
      </c>
      <c r="K53" s="32">
        <f>K35/venda_dieselB!K17</f>
        <v>0.15139716066516878</v>
      </c>
      <c r="L53" s="32">
        <f>L35/venda_dieselB!L17</f>
        <v>0.18683489477188775</v>
      </c>
      <c r="M53" s="32">
        <f>M35/venda_dieselB!M17</f>
        <v>0.17328683566113554</v>
      </c>
      <c r="N53" s="32">
        <f>N35/venda_dieselB!N17</f>
        <v>0.16943663967178271</v>
      </c>
      <c r="O53" s="30">
        <f>O35/venda_dieselB!O17</f>
        <v>0.28158124627341269</v>
      </c>
      <c r="P53" s="30">
        <f>P35/venda_dieselB!P17</f>
        <v>0.19726799680474918</v>
      </c>
      <c r="Q53" s="30"/>
    </row>
    <row r="54" spans="2:17" x14ac:dyDescent="0.25">
      <c r="B54" s="12" t="s">
        <v>14</v>
      </c>
      <c r="C54" s="33">
        <f>C36/venda_dieselB!C18</f>
        <v>2.529543681420656E-3</v>
      </c>
      <c r="D54" s="33">
        <f>D36/venda_dieselB!D18</f>
        <v>0.12323981470973068</v>
      </c>
      <c r="E54" s="33">
        <f>E36/venda_dieselB!E18</f>
        <v>0.1207535398732255</v>
      </c>
      <c r="F54" s="33">
        <f>F36/venda_dieselB!F18</f>
        <v>5.1151296278790781E-2</v>
      </c>
      <c r="G54" s="33">
        <f>G36/venda_dieselB!G18</f>
        <v>0.11745703923519216</v>
      </c>
      <c r="H54" s="33">
        <f>H36/venda_dieselB!H18</f>
        <v>6.511829548862462E-2</v>
      </c>
      <c r="I54" s="33">
        <f>I36/venda_dieselB!I18</f>
        <v>0.14157380623209923</v>
      </c>
      <c r="J54" s="33">
        <f>J36/venda_dieselB!J18</f>
        <v>6.1155694371703165E-2</v>
      </c>
      <c r="K54" s="31">
        <f>K36/venda_dieselB!K18</f>
        <v>0.21326149340595418</v>
      </c>
      <c r="L54" s="31">
        <f>L36/venda_dieselB!L18</f>
        <v>0.34498862518384771</v>
      </c>
      <c r="M54" s="31">
        <f>M36/venda_dieselB!M18</f>
        <v>4.5521123455888192E-2</v>
      </c>
      <c r="N54" s="31">
        <f>N36/venda_dieselB!N18</f>
        <v>0.1785033032221163</v>
      </c>
      <c r="O54" s="30">
        <f>O36/venda_dieselB!O18</f>
        <v>0.30294812004017613</v>
      </c>
      <c r="P54" s="30">
        <f>P36/venda_dieselB!P18</f>
        <v>0.33905477825825209</v>
      </c>
      <c r="Q54" s="30"/>
    </row>
    <row r="55" spans="2:17" x14ac:dyDescent="0.25">
      <c r="B55" s="13" t="s">
        <v>25</v>
      </c>
      <c r="C55" s="34">
        <f>C37/venda_dieselB!C19</f>
        <v>6.0957431990641124E-2</v>
      </c>
      <c r="D55" s="34">
        <f>D37/venda_dieselB!D19</f>
        <v>9.2223475736702434E-2</v>
      </c>
      <c r="E55" s="34">
        <f>E37/venda_dieselB!E19</f>
        <v>0.12390588404068874</v>
      </c>
      <c r="F55" s="34">
        <f>F37/venda_dieselB!F19</f>
        <v>0.13137269380540917</v>
      </c>
      <c r="G55" s="34">
        <f>G37/venda_dieselB!G19</f>
        <v>8.0791313620243624E-2</v>
      </c>
      <c r="H55" s="35">
        <f>H37/venda_dieselB!H19</f>
        <v>0.18596262520093218</v>
      </c>
      <c r="I55" s="35">
        <f>I37/venda_dieselB!I19</f>
        <v>0.18101878932225424</v>
      </c>
      <c r="J55" s="35">
        <f>J37/venda_dieselB!J19</f>
        <v>0.144947142878848</v>
      </c>
      <c r="K55" s="35">
        <f>K37/venda_dieselB!K19</f>
        <v>0.17892348592919638</v>
      </c>
      <c r="L55" s="35">
        <f>L37/venda_dieselB!L19</f>
        <v>0.19196209369030201</v>
      </c>
      <c r="M55" s="35">
        <f>M37/venda_dieselB!M19</f>
        <v>0.12404759714114284</v>
      </c>
      <c r="N55" s="35">
        <f>N37/venda_dieselB!N19</f>
        <v>0.14977833773192958</v>
      </c>
      <c r="O55" s="35">
        <f>O37/venda_dieselB!O19</f>
        <v>0.24266126899179763</v>
      </c>
      <c r="P55" s="35">
        <f>P37/venda_dieselB!P19</f>
        <v>0.21465210899769632</v>
      </c>
      <c r="Q55" s="35">
        <f>Q37/venda_dieselB!Q19</f>
        <v>0.26866037461436587</v>
      </c>
    </row>
    <row r="56" spans="2:17" x14ac:dyDescent="0.25">
      <c r="B56" s="15" t="s">
        <v>24</v>
      </c>
      <c r="C56" s="15"/>
      <c r="D56" s="15"/>
      <c r="E56" s="15"/>
      <c r="F56" s="15"/>
      <c r="G56" s="15"/>
      <c r="H56" s="15"/>
      <c r="J56" s="21"/>
      <c r="K56" s="20"/>
    </row>
    <row r="57" spans="2:17" x14ac:dyDescent="0.25">
      <c r="B57" s="19" t="s">
        <v>27</v>
      </c>
      <c r="K57" s="20"/>
    </row>
    <row r="58" spans="2:17" x14ac:dyDescent="0.25">
      <c r="C58" s="43"/>
    </row>
    <row r="59" spans="2:17" x14ac:dyDescent="0.25">
      <c r="N59" s="25"/>
    </row>
  </sheetData>
  <pageMargins left="0.511811024" right="0.511811024" top="0.78740157499999996" bottom="0.78740157499999996" header="0.31496062000000002" footer="0.31496062000000002"/>
  <ignoredErrors>
    <ignoredError sqref="P37:Q37 P19:Q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venda_dieselB</vt:lpstr>
      <vt:lpstr>importacao_diesel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Zilio</dc:creator>
  <cp:lastModifiedBy>lucas</cp:lastModifiedBy>
  <dcterms:created xsi:type="dcterms:W3CDTF">2013-02-21T17:59:36Z</dcterms:created>
  <dcterms:modified xsi:type="dcterms:W3CDTF">2019-04-15T15:53:06Z</dcterms:modified>
</cp:coreProperties>
</file>