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464" documentId="13_ncr:1_{584EC35E-2750-4698-8231-EB85C8002D9E}" xr6:coauthVersionLast="47" xr6:coauthVersionMax="47" xr10:uidLastSave="{972B0FD8-2FFC-4F90-9D0B-ABB9A2ADB494}"/>
  <bookViews>
    <workbookView xWindow="-108" yWindow="-108" windowWidth="23256" windowHeight="12576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2" l="1"/>
  <c r="W66" i="2"/>
  <c r="W94" i="2"/>
  <c r="W64" i="2"/>
  <c r="W63" i="2"/>
  <c r="V75" i="2"/>
  <c r="V74" i="2"/>
  <c r="V73" i="2"/>
  <c r="V94" i="2"/>
  <c r="V72" i="2"/>
  <c r="V63" i="2"/>
  <c r="V64" i="2"/>
  <c r="V65" i="2"/>
  <c r="V66" i="2"/>
  <c r="V67" i="2"/>
  <c r="V68" i="2"/>
  <c r="V69" i="2"/>
  <c r="V70" i="2"/>
  <c r="V71" i="2"/>
  <c r="W75" i="2" l="1"/>
  <c r="U74" i="2"/>
  <c r="U72" i="2" l="1"/>
  <c r="U73" i="2"/>
  <c r="U71" i="2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65" i="2"/>
  <c r="T66" i="2"/>
  <c r="T67" i="2"/>
  <c r="T68" i="2"/>
  <c r="T69" i="2"/>
  <c r="T70" i="2"/>
  <c r="T71" i="2"/>
  <c r="T72" i="2"/>
  <c r="T73" i="2"/>
  <c r="T74" i="2"/>
  <c r="T63" i="2"/>
  <c r="S57" i="2"/>
  <c r="T75" i="2" l="1"/>
  <c r="U75" i="2"/>
  <c r="U39" i="2"/>
  <c r="S39" i="2"/>
  <c r="T39" i="2"/>
</calcChain>
</file>

<file path=xl/sharedStrings.xml><?xml version="1.0" encoding="utf-8"?>
<sst xmlns="http://schemas.openxmlformats.org/spreadsheetml/2006/main" count="90" uniqueCount="28">
  <si>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</si>
  <si>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</si>
  <si>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</si>
  <si>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</si>
  <si>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</si>
  <si>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</si>
  <si>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</si>
  <si>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</si>
  <si>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</si>
  <si>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</si>
  <si>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</si>
  <si>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</si>
  <si>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</si>
  <si>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</si>
  <si>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</si>
  <si>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</si>
  <si>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</si>
  <si>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</si>
  <si>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</si>
  <si>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</si>
  <si>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</si>
  <si>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Participação das importações nas vendas de diesel B (%)</t>
  </si>
  <si>
    <t>Importações de diesel A (US$ FOB)</t>
  </si>
  <si>
    <t>Importações de diesel A (m³)</t>
  </si>
  <si>
    <t>Participação das importações nas vendas de diesel A (%)</t>
  </si>
  <si>
    <t>2025*</t>
  </si>
  <si>
    <t>Atualizado em 01/06/2025</t>
  </si>
  <si>
    <t xml:space="preserve"> Nota: Com base em dados disponíveis até abr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</si>
</sst>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7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  <xf numFmtId="3" fontId="16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970949</xdr:colOff>
      <xdr:row>3</xdr:row>
      <xdr:rowOff>170229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2" width="15.5546875" style="13" bestFit="1" customWidth="1"/>
    <col min="23" max="23" width="15.21875" style="13" bestFit="1" customWidth="1"/>
    <col min="24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3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3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3" s="3" customFormat="1" ht="15.6" x14ac:dyDescent="0.25">
      <c r="A4" s="1"/>
      <c r="C4" s="32" t="s">
        <v>26</v>
      </c>
      <c r="D4" s="6"/>
      <c r="E4" s="6"/>
      <c r="F4" s="6"/>
      <c r="G4" s="6"/>
      <c r="H4" s="6"/>
    </row>
    <row r="5" spans="1:23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3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3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  <c r="W7" s="29" t="s">
        <v>25</v>
      </c>
    </row>
    <row r="8" spans="1:23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4388623.9570000004</v>
      </c>
      <c r="L8" s="24">
        <v>4495726.0930000003</v>
      </c>
      <c r="M8" s="24">
        <v>4666235.438000001</v>
      </c>
      <c r="N8" s="24">
        <v>3881806.3839999991</v>
      </c>
      <c r="O8" s="24">
        <v>3895882.3081220002</v>
      </c>
      <c r="P8" s="24">
        <v>4082381.0019999994</v>
      </c>
      <c r="Q8" s="24">
        <v>4332865.8279999997</v>
      </c>
      <c r="R8" s="24">
        <v>4360647.7570000002</v>
      </c>
      <c r="S8" s="24">
        <v>4444893.6209999993</v>
      </c>
      <c r="T8" s="24">
        <v>4536128.006000001</v>
      </c>
      <c r="U8" s="24">
        <v>4429033.8249999993</v>
      </c>
      <c r="V8" s="24">
        <v>4987608.3199999984</v>
      </c>
      <c r="W8" s="24">
        <v>5208287.2460000003</v>
      </c>
    </row>
    <row r="9" spans="1:23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4208008.277999999</v>
      </c>
      <c r="L9" s="24">
        <v>4612926.7490000017</v>
      </c>
      <c r="M9" s="24">
        <v>4009471.1019999995</v>
      </c>
      <c r="N9" s="24">
        <v>4223113.9480000008</v>
      </c>
      <c r="O9" s="24">
        <v>3979445.4811030002</v>
      </c>
      <c r="P9" s="24">
        <v>4067010.298</v>
      </c>
      <c r="Q9" s="24">
        <v>4316156.2460000003</v>
      </c>
      <c r="R9" s="24">
        <v>4445744.7050000001</v>
      </c>
      <c r="S9" s="24">
        <v>4373555.5699999994</v>
      </c>
      <c r="T9" s="24">
        <v>4839079.1349999988</v>
      </c>
      <c r="U9" s="24">
        <v>4703910.1130000018</v>
      </c>
      <c r="V9" s="24">
        <v>4973262.4239999987</v>
      </c>
      <c r="W9" s="24">
        <v>5145297.8439999996</v>
      </c>
    </row>
    <row r="10" spans="1:23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4624203.0149999997</v>
      </c>
      <c r="L10" s="24">
        <v>4749379.2520000003</v>
      </c>
      <c r="M10" s="24">
        <v>4945804.0959999999</v>
      </c>
      <c r="N10" s="24">
        <v>4683803.102</v>
      </c>
      <c r="O10" s="24">
        <v>4791159.8219270008</v>
      </c>
      <c r="P10" s="24">
        <v>4772073.949</v>
      </c>
      <c r="Q10" s="24">
        <v>4497237.4500000011</v>
      </c>
      <c r="R10" s="24">
        <v>4643338.188000001</v>
      </c>
      <c r="S10" s="24">
        <v>5415953.9739999995</v>
      </c>
      <c r="T10" s="24">
        <v>5369773.2879999988</v>
      </c>
      <c r="U10" s="24">
        <v>5719339.9340000004</v>
      </c>
      <c r="V10" s="24">
        <v>5288521.5020000003</v>
      </c>
      <c r="W10" s="24">
        <v>5609819.9189999998</v>
      </c>
    </row>
    <row r="11" spans="1:23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4876037.5260000015</v>
      </c>
      <c r="L11" s="24">
        <v>4820402.7319999998</v>
      </c>
      <c r="M11" s="24">
        <v>4674182.8259999985</v>
      </c>
      <c r="N11" s="24">
        <v>4517068.82</v>
      </c>
      <c r="O11" s="24">
        <v>4090821.2541219997</v>
      </c>
      <c r="P11" s="24">
        <v>4556493.7490000008</v>
      </c>
      <c r="Q11" s="24">
        <v>4594888.9969999986</v>
      </c>
      <c r="R11" s="24">
        <v>3949843.8360000001</v>
      </c>
      <c r="S11" s="24">
        <v>5002595.1159999985</v>
      </c>
      <c r="T11" s="24">
        <v>4897679.6020000018</v>
      </c>
      <c r="U11" s="24">
        <v>4791433.6159999995</v>
      </c>
      <c r="V11" s="24">
        <v>5508038.4420000007</v>
      </c>
      <c r="W11" s="24">
        <v>5375142.3140000002</v>
      </c>
    </row>
    <row r="12" spans="1:23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4857558.402999999</v>
      </c>
      <c r="L12" s="24">
        <v>5062273.5280000018</v>
      </c>
      <c r="M12" s="24">
        <v>4572362.0540000005</v>
      </c>
      <c r="N12" s="24">
        <v>4432513.5489999996</v>
      </c>
      <c r="O12" s="24">
        <v>4557374.8249270003</v>
      </c>
      <c r="P12" s="24">
        <v>3722695.6250000005</v>
      </c>
      <c r="Q12" s="24">
        <v>4727543.034</v>
      </c>
      <c r="R12" s="24">
        <v>4304812.0100000016</v>
      </c>
      <c r="S12" s="24">
        <v>4940653.8759999992</v>
      </c>
      <c r="T12" s="24">
        <v>5239463.868999999</v>
      </c>
      <c r="U12" s="24">
        <v>5523442.4130000006</v>
      </c>
      <c r="V12" s="24">
        <v>5535290.6229999997</v>
      </c>
      <c r="W12" s="24"/>
    </row>
    <row r="13" spans="1:23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4643172.1409999998</v>
      </c>
      <c r="L13" s="24">
        <v>4644810.4230000004</v>
      </c>
      <c r="M13" s="24">
        <v>4788483.6050000004</v>
      </c>
      <c r="N13" s="24">
        <v>4555377.9109999994</v>
      </c>
      <c r="O13" s="24">
        <v>4623108.1770200012</v>
      </c>
      <c r="P13" s="24">
        <v>4944030.796000001</v>
      </c>
      <c r="Q13" s="24">
        <v>4589785.2829999989</v>
      </c>
      <c r="R13" s="24">
        <v>4641082.1860000007</v>
      </c>
      <c r="S13" s="24">
        <v>5027553.5420000004</v>
      </c>
      <c r="T13" s="24">
        <v>5034695.0860000001</v>
      </c>
      <c r="U13" s="24">
        <v>5340089.5950000007</v>
      </c>
      <c r="V13" s="24">
        <v>5551993.574</v>
      </c>
      <c r="W13" s="24"/>
    </row>
    <row r="14" spans="1:23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5047458.5660000024</v>
      </c>
      <c r="L14" s="24">
        <v>5117237.6030000001</v>
      </c>
      <c r="M14" s="24">
        <v>4889025.1359999981</v>
      </c>
      <c r="N14" s="24">
        <v>4635269.8829999985</v>
      </c>
      <c r="O14" s="24">
        <v>4769135.3330259994</v>
      </c>
      <c r="P14" s="24">
        <v>4915013.9660000009</v>
      </c>
      <c r="Q14" s="24">
        <v>5117240.2979999995</v>
      </c>
      <c r="R14" s="24">
        <v>5154529.2820000015</v>
      </c>
      <c r="S14" s="24">
        <v>5519874.4959999993</v>
      </c>
      <c r="T14" s="24">
        <v>5420057.4280000012</v>
      </c>
      <c r="U14" s="24">
        <v>5596108.9870000016</v>
      </c>
      <c r="V14" s="24">
        <v>5949942.8079999983</v>
      </c>
      <c r="W14" s="24"/>
    </row>
    <row r="15" spans="1:23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5301529.1049999995</v>
      </c>
      <c r="L15" s="24">
        <v>5280876.3339999998</v>
      </c>
      <c r="M15" s="24">
        <v>4941169.5739999991</v>
      </c>
      <c r="N15" s="24">
        <v>4839330.3090000013</v>
      </c>
      <c r="O15" s="24">
        <v>4938503.5000259997</v>
      </c>
      <c r="P15" s="24">
        <v>5148902.3820000002</v>
      </c>
      <c r="Q15" s="24">
        <v>5214809.6549999984</v>
      </c>
      <c r="R15" s="24">
        <v>5092739.4809999997</v>
      </c>
      <c r="S15" s="24">
        <v>5632185.4690000005</v>
      </c>
      <c r="T15" s="24">
        <v>5698016.7289999994</v>
      </c>
      <c r="U15" s="24">
        <v>6093001.1810000008</v>
      </c>
      <c r="V15" s="24">
        <v>6001490.9960000003</v>
      </c>
      <c r="W15" s="24"/>
    </row>
    <row r="16" spans="1:23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4962959.5840000007</v>
      </c>
      <c r="L16" s="24">
        <v>5282768.7509999992</v>
      </c>
      <c r="M16" s="24">
        <v>4857062.7799999993</v>
      </c>
      <c r="N16" s="24">
        <v>4714706.4620000012</v>
      </c>
      <c r="O16" s="24">
        <v>4794634.1510270005</v>
      </c>
      <c r="P16" s="24">
        <v>4713727.2580000004</v>
      </c>
      <c r="Q16" s="24">
        <v>4828095.4219999993</v>
      </c>
      <c r="R16" s="24">
        <v>5161922.5760000013</v>
      </c>
      <c r="S16" s="24">
        <v>5324260.3440000014</v>
      </c>
      <c r="T16" s="24">
        <v>5389487.6600000011</v>
      </c>
      <c r="U16" s="24">
        <v>5645931.9699999997</v>
      </c>
      <c r="V16" s="24">
        <v>5687282.6389999995</v>
      </c>
      <c r="W16" s="24"/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5410697.6279999996</v>
      </c>
      <c r="L17" s="24">
        <v>5652679.4060000004</v>
      </c>
      <c r="M17" s="24">
        <v>5103362.4960000003</v>
      </c>
      <c r="N17" s="24">
        <v>4569402.3280000007</v>
      </c>
      <c r="O17" s="24">
        <v>4857830.3939009989</v>
      </c>
      <c r="P17" s="24">
        <v>5000873.3420000011</v>
      </c>
      <c r="Q17" s="24">
        <v>5341682.4960000012</v>
      </c>
      <c r="R17" s="24">
        <v>5460236.845999999</v>
      </c>
      <c r="S17" s="24">
        <v>5527152.0270000007</v>
      </c>
      <c r="T17" s="24">
        <v>5493302.3499999987</v>
      </c>
      <c r="U17" s="24">
        <v>5657838.4189999988</v>
      </c>
      <c r="V17" s="24">
        <v>6149356.1509999996</v>
      </c>
      <c r="W17" s="24"/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5020801.5670000007</v>
      </c>
      <c r="L18" s="24">
        <v>4842833.5910000009</v>
      </c>
      <c r="M18" s="24">
        <v>4478860.205000001</v>
      </c>
      <c r="N18" s="24">
        <v>4342299.6679999996</v>
      </c>
      <c r="O18" s="24">
        <v>4588320.5701000001</v>
      </c>
      <c r="P18" s="24">
        <v>4683490.881000001</v>
      </c>
      <c r="Q18" s="24">
        <v>4739982.0529999994</v>
      </c>
      <c r="R18" s="24">
        <v>4826893.2070000013</v>
      </c>
      <c r="S18" s="24">
        <v>5013424.6259999992</v>
      </c>
      <c r="T18" s="24">
        <v>5113876.8369999994</v>
      </c>
      <c r="U18" s="24">
        <v>5406813.1110000005</v>
      </c>
      <c r="V18" s="24">
        <v>5488172.2759999987</v>
      </c>
      <c r="W18" s="24"/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4399378.563000001</v>
      </c>
      <c r="L19" s="24">
        <v>4637871.4540000008</v>
      </c>
      <c r="M19" s="24">
        <v>4424821.5819999995</v>
      </c>
      <c r="N19" s="24">
        <v>4137100.7540000007</v>
      </c>
      <c r="O19" s="24">
        <v>4193690.1670889999</v>
      </c>
      <c r="P19" s="24">
        <v>4354581.2170000002</v>
      </c>
      <c r="Q19" s="24">
        <v>4209983.3180000018</v>
      </c>
      <c r="R19" s="24">
        <v>4599079.3989999993</v>
      </c>
      <c r="S19" s="24">
        <v>4846917.7460000003</v>
      </c>
      <c r="T19" s="24">
        <v>4920648.5119999992</v>
      </c>
      <c r="U19" s="24">
        <v>5221768.1179999989</v>
      </c>
      <c r="V19" s="24">
        <v>4936605.171000001</v>
      </c>
      <c r="W19" s="24"/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57740428.332999997</v>
      </c>
      <c r="L20" s="36">
        <v>59199785.916000009</v>
      </c>
      <c r="M20" s="36">
        <v>56350840.894000001</v>
      </c>
      <c r="N20" s="36">
        <v>53531793.118000001</v>
      </c>
      <c r="O20" s="36">
        <v>54079905.982390001</v>
      </c>
      <c r="P20" s="36">
        <v>54961274.465000011</v>
      </c>
      <c r="Q20" s="36">
        <v>56510270.079999998</v>
      </c>
      <c r="R20" s="36">
        <v>56640869.473000012</v>
      </c>
      <c r="S20" s="36">
        <v>61069020.406999998</v>
      </c>
      <c r="T20" s="36">
        <v>61952208.502000004</v>
      </c>
      <c r="U20" s="36">
        <v>64128711.282000005</v>
      </c>
      <c r="V20" s="36">
        <v>66057564.925999999</v>
      </c>
      <c r="W20" s="36">
        <v>21338547.322999999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22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  <c r="W26" s="30" t="s">
        <v>25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48">
        <v>585100572</v>
      </c>
      <c r="V27" s="48">
        <v>637827241</v>
      </c>
      <c r="W27" s="48">
        <v>722859013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48">
        <v>768434415</v>
      </c>
      <c r="V28" s="48">
        <v>560692836</v>
      </c>
      <c r="W28" s="48">
        <v>639045378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48">
        <v>1160416791</v>
      </c>
      <c r="V29" s="48">
        <v>804040599</v>
      </c>
      <c r="W29" s="48">
        <v>708198866</v>
      </c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48">
        <v>567880350</v>
      </c>
      <c r="V30" s="48">
        <v>727295648</v>
      </c>
      <c r="W30" s="48">
        <v>737112303</v>
      </c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48">
        <v>752551636</v>
      </c>
      <c r="V31" s="48">
        <v>615817797</v>
      </c>
      <c r="W31" s="48"/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48">
        <v>580802433</v>
      </c>
      <c r="V32" s="48">
        <v>846512022</v>
      </c>
      <c r="W32" s="48"/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48">
        <v>681163753</v>
      </c>
      <c r="V33" s="48">
        <v>736314005</v>
      </c>
      <c r="W33" s="48"/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48">
        <v>879229255</v>
      </c>
      <c r="V34" s="48">
        <v>717712051</v>
      </c>
      <c r="W34" s="48"/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48">
        <v>848716145</v>
      </c>
      <c r="V35" s="48">
        <v>863917559</v>
      </c>
      <c r="W35" s="48"/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48">
        <v>947359884</v>
      </c>
      <c r="V36" s="48">
        <v>832868019</v>
      </c>
      <c r="W36" s="48"/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48">
        <v>720748026</v>
      </c>
      <c r="V37" s="48">
        <v>471051301</v>
      </c>
      <c r="W37" s="48"/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1198239390</v>
      </c>
      <c r="V38" s="48">
        <v>545443014</v>
      </c>
      <c r="W38" s="48"/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9690642650</v>
      </c>
      <c r="V39" s="36">
        <v>8359492092</v>
      </c>
      <c r="W39" s="36">
        <v>2807215560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23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W44" s="30" t="s">
        <v>25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48">
        <v>741788</v>
      </c>
      <c r="V45" s="48">
        <v>1046796.2738095239</v>
      </c>
      <c r="W45" s="48">
        <v>1244998.070238095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48">
        <v>1030127</v>
      </c>
      <c r="V46" s="48">
        <v>857226.45238095231</v>
      </c>
      <c r="W46" s="48">
        <v>1073477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48">
        <v>1718407</v>
      </c>
      <c r="V47" s="48">
        <v>1239115.2523809522</v>
      </c>
      <c r="W47" s="48">
        <v>1296734</v>
      </c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48">
        <v>932395</v>
      </c>
      <c r="V48" s="48">
        <v>1184004.5321428571</v>
      </c>
      <c r="W48" s="48">
        <v>1455743</v>
      </c>
    </row>
    <row r="49" spans="2:23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48">
        <v>1363113</v>
      </c>
      <c r="V49" s="48">
        <v>1068973.2380952381</v>
      </c>
      <c r="W49" s="48"/>
    </row>
    <row r="50" spans="2:23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48">
        <v>1080040</v>
      </c>
      <c r="V50" s="48">
        <v>1514223.8535714285</v>
      </c>
      <c r="W50" s="48"/>
    </row>
    <row r="51" spans="2:23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48">
        <v>1060943</v>
      </c>
      <c r="V51" s="48">
        <v>1248015.3083333331</v>
      </c>
      <c r="W51" s="48"/>
    </row>
    <row r="52" spans="2:23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48">
        <v>1312906</v>
      </c>
      <c r="V52" s="48">
        <v>1266190.1345238094</v>
      </c>
      <c r="W52" s="48"/>
    </row>
    <row r="53" spans="2:23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48">
        <v>1135329</v>
      </c>
      <c r="V53" s="48">
        <v>1595688.713095238</v>
      </c>
      <c r="W53" s="48"/>
    </row>
    <row r="54" spans="2:23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48">
        <v>1216559</v>
      </c>
      <c r="V54" s="48">
        <v>1489463.1107142856</v>
      </c>
      <c r="W54" s="48"/>
    </row>
    <row r="55" spans="2:23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48">
        <v>1025935</v>
      </c>
      <c r="V55" s="48">
        <v>834446.44642857148</v>
      </c>
      <c r="W55" s="48"/>
    </row>
    <row r="56" spans="2:23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1878366</v>
      </c>
      <c r="V56" s="48">
        <v>975055.75357142859</v>
      </c>
      <c r="W56" s="48"/>
    </row>
    <row r="57" spans="2:23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14495908</v>
      </c>
      <c r="V57" s="25">
        <v>14319199.069047619</v>
      </c>
      <c r="W57" s="25">
        <v>5070952.0702380948</v>
      </c>
    </row>
    <row r="58" spans="2:23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3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3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3" ht="15.6" x14ac:dyDescent="0.3">
      <c r="B61" s="7" t="s">
        <v>21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3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  <c r="W62" s="29" t="s">
        <v>25</v>
      </c>
    </row>
    <row r="63" spans="2:23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0.30755275478125788</v>
      </c>
      <c r="U63" s="26">
        <f>U45/U8</f>
        <v>0.16748302887481337</v>
      </c>
      <c r="V63" s="26">
        <f>V45/V8</f>
        <v>0.20987940645056993</v>
      </c>
      <c r="W63" s="26">
        <f>W45/W8</f>
        <v>0.23904174471065548</v>
      </c>
    </row>
    <row r="64" spans="2:23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0.11614502589211563</v>
      </c>
      <c r="U64" s="26">
        <f t="shared" si="0"/>
        <v>0.21899376800442691</v>
      </c>
      <c r="V64" s="26">
        <f t="shared" ref="V64:W74" si="1">V46/V9</f>
        <v>0.17236702576645541</v>
      </c>
      <c r="W64" s="26">
        <f>W46/W9</f>
        <v>0.2086326258550408</v>
      </c>
    </row>
    <row r="65" spans="1:23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0.22204540478419796</v>
      </c>
      <c r="U65" s="26">
        <f t="shared" si="0"/>
        <v>0.30045547560209068</v>
      </c>
      <c r="V65" s="26">
        <f t="shared" si="1"/>
        <v>0.23430277288507698</v>
      </c>
      <c r="W65" s="26">
        <f t="shared" si="1"/>
        <v>0.23115430062346001</v>
      </c>
    </row>
    <row r="66" spans="1:23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0.31802738486164556</v>
      </c>
      <c r="U66" s="26">
        <f t="shared" si="0"/>
        <v>0.19459624712037335</v>
      </c>
      <c r="V66" s="26">
        <f t="shared" si="1"/>
        <v>0.21495938065983036</v>
      </c>
      <c r="W66" s="26">
        <f t="shared" si="1"/>
        <v>0.27082873623799647</v>
      </c>
    </row>
    <row r="67" spans="1:23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0.27639721953354984</v>
      </c>
      <c r="U67" s="26">
        <f t="shared" si="0"/>
        <v>0.24678685828094643</v>
      </c>
      <c r="V67" s="26">
        <f t="shared" si="1"/>
        <v>0.19311962296134674</v>
      </c>
      <c r="W67" s="26"/>
    </row>
    <row r="68" spans="1:23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0.19064411317200167</v>
      </c>
      <c r="U68" s="26">
        <f t="shared" si="0"/>
        <v>0.20225128825764577</v>
      </c>
      <c r="V68" s="26">
        <f t="shared" si="1"/>
        <v>0.27273515961231343</v>
      </c>
      <c r="W68" s="26"/>
    </row>
    <row r="69" spans="1:23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0.24670458686723498</v>
      </c>
      <c r="U69" s="26">
        <f t="shared" si="0"/>
        <v>0.18958583588429309</v>
      </c>
      <c r="V69" s="26">
        <f t="shared" si="1"/>
        <v>0.20975248815086317</v>
      </c>
      <c r="W69" s="26"/>
    </row>
    <row r="70" spans="1:23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0.32411305521709122</v>
      </c>
      <c r="U70" s="26">
        <f t="shared" si="0"/>
        <v>0.21547771959967388</v>
      </c>
      <c r="V70" s="26">
        <f t="shared" si="1"/>
        <v>0.21097926088162533</v>
      </c>
      <c r="W70" s="26"/>
    </row>
    <row r="71" spans="1:23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0.37081420546824462</v>
      </c>
      <c r="U71" s="26">
        <f t="shared" si="0"/>
        <v>0.20108797024700956</v>
      </c>
      <c r="V71" s="26">
        <f t="shared" si="1"/>
        <v>0.28057137553758177</v>
      </c>
      <c r="W71" s="26"/>
    </row>
    <row r="72" spans="1:23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0.26563819640683511</v>
      </c>
      <c r="U72" s="26">
        <f t="shared" ref="U72" si="2">U54/U17</f>
        <v>0.21502187052825417</v>
      </c>
      <c r="V72" s="26">
        <f t="shared" si="1"/>
        <v>0.24221448134404627</v>
      </c>
      <c r="W72" s="26"/>
    </row>
    <row r="73" spans="1:23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0.1328484000703713</v>
      </c>
      <c r="U73" s="26">
        <f t="shared" ref="U73:U74" si="3">U55/U18</f>
        <v>0.18974855962984291</v>
      </c>
      <c r="V73" s="26">
        <f t="shared" si="1"/>
        <v>0.15204450670720376</v>
      </c>
      <c r="W73" s="26"/>
    </row>
    <row r="74" spans="1:23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0.3039695145138045</v>
      </c>
      <c r="U74" s="26">
        <f t="shared" si="3"/>
        <v>0.35971838610088208</v>
      </c>
      <c r="V74" s="26">
        <f t="shared" si="1"/>
        <v>0.19751544225156514</v>
      </c>
      <c r="W74" s="26"/>
    </row>
    <row r="75" spans="1:23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4">AVERAGE(Q63:Q74)</f>
        <v>0.22537048572681842</v>
      </c>
      <c r="R75" s="27">
        <f t="shared" si="4"/>
        <v>0.20943869160434633</v>
      </c>
      <c r="S75" s="27">
        <f t="shared" si="4"/>
        <v>0.23056342802640575</v>
      </c>
      <c r="T75" s="27">
        <f>AVERAGE(T63:T74)</f>
        <v>0.25624165513069586</v>
      </c>
      <c r="U75" s="27">
        <f>AVERAGE(U63:U73)</f>
        <v>0.21286260200266999</v>
      </c>
      <c r="V75" s="27">
        <f>AVERAGE(V63:V74)</f>
        <v>0.2158700769340399</v>
      </c>
      <c r="W75" s="27">
        <f>AVERAGE(W63:W74)</f>
        <v>0.23741435185678816</v>
      </c>
    </row>
    <row r="76" spans="1:23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3" x14ac:dyDescent="0.25">
      <c r="B77" s="13" t="s">
        <v>27</v>
      </c>
      <c r="K77" s="18"/>
    </row>
    <row r="78" spans="1:23" x14ac:dyDescent="0.25">
      <c r="C78" s="33"/>
    </row>
    <row r="79" spans="1:23" x14ac:dyDescent="0.25">
      <c r="N79" s="23"/>
    </row>
    <row r="80" spans="1:23" s="39" customFormat="1" ht="15.6" x14ac:dyDescent="0.3">
      <c r="A80" s="38"/>
      <c r="B80" s="7" t="s">
        <v>24</v>
      </c>
      <c r="C80" s="46"/>
      <c r="D80" s="46"/>
      <c r="E80" s="46"/>
      <c r="F80" s="46"/>
      <c r="G80" s="46"/>
      <c r="H80" s="46"/>
      <c r="I80" s="46"/>
      <c r="J80" s="46"/>
    </row>
    <row r="81" spans="1:23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  <c r="W81" s="29" t="s">
        <v>25</v>
      </c>
    </row>
    <row r="82" spans="1:23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609.31363337663129</v>
      </c>
      <c r="W82" s="41">
        <v>580.61054894788674</v>
      </c>
    </row>
    <row r="83" spans="1:23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  <c r="V83" s="41">
        <v>654.07785124067493</v>
      </c>
      <c r="W83" s="41">
        <v>595.30421052337408</v>
      </c>
    </row>
    <row r="84" spans="1:23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  <c r="V84" s="41">
        <v>648.88281978213161</v>
      </c>
      <c r="W84" s="41">
        <v>546.14043126809349</v>
      </c>
    </row>
    <row r="85" spans="1:23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  <c r="V85" s="41">
        <v>614.26762166502203</v>
      </c>
      <c r="W85" s="41">
        <v>506.34782581815608</v>
      </c>
    </row>
    <row r="86" spans="1:23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  <c r="V86" s="41">
        <v>576.08345565067827</v>
      </c>
      <c r="W86" s="41"/>
    </row>
    <row r="87" spans="1:23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  <c r="V87" s="41">
        <v>559.04021060256571</v>
      </c>
      <c r="W87" s="41"/>
    </row>
    <row r="88" spans="1:23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  <c r="V88" s="41">
        <v>589.9879593490831</v>
      </c>
      <c r="W88" s="41"/>
    </row>
    <row r="89" spans="1:23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  <c r="V89" s="41">
        <v>566.82802324148429</v>
      </c>
      <c r="W89" s="41"/>
    </row>
    <row r="90" spans="1:23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  <c r="V90" s="41">
        <v>541.407325821222</v>
      </c>
      <c r="W90" s="41"/>
    </row>
    <row r="91" spans="1:23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  <c r="V91" s="41">
        <v>559.17331084526859</v>
      </c>
      <c r="W91" s="41"/>
    </row>
    <row r="92" spans="1:23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  <c r="V92" s="41">
        <v>564.50752833342187</v>
      </c>
      <c r="W92" s="41"/>
    </row>
    <row r="93" spans="1:23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  <c r="V93" s="41">
        <v>559.39674423965448</v>
      </c>
      <c r="W93" s="41"/>
    </row>
    <row r="94" spans="1:23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f>SUM(V82:V93)</f>
        <v>7042.9664841478389</v>
      </c>
      <c r="W94" s="36">
        <f>SUM(W82:W93)</f>
        <v>2228.4030165575105</v>
      </c>
    </row>
    <row r="95" spans="1:23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2025-06-02T21:00:18Z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